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20055" windowHeight="793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C52" i="1"/>
  <c r="AB52" s="1"/>
  <c r="AB53" s="1"/>
  <c r="B52"/>
  <c r="V52" s="1"/>
  <c r="V53" s="1"/>
  <c r="AE51"/>
  <c r="AD51"/>
  <c r="AC51"/>
  <c r="AC53" s="1"/>
  <c r="AB51"/>
  <c r="AA51"/>
  <c r="Z51"/>
  <c r="Y51"/>
  <c r="X51"/>
  <c r="V51"/>
  <c r="U51"/>
  <c r="T51"/>
  <c r="S51"/>
  <c r="R51"/>
  <c r="Q51"/>
  <c r="P51"/>
  <c r="O51"/>
  <c r="N51"/>
  <c r="M51"/>
  <c r="L51"/>
  <c r="K51"/>
  <c r="J51"/>
  <c r="I51"/>
  <c r="H51"/>
  <c r="G51"/>
  <c r="F51"/>
  <c r="E51"/>
  <c r="D51"/>
  <c r="AB50"/>
  <c r="AA50"/>
  <c r="Z50"/>
  <c r="Y50"/>
  <c r="V50"/>
  <c r="T50"/>
  <c r="S50"/>
  <c r="Q50"/>
  <c r="O50"/>
  <c r="N50"/>
  <c r="M50"/>
  <c r="L50"/>
  <c r="J50"/>
  <c r="I50"/>
  <c r="H50"/>
  <c r="G50"/>
  <c r="F50"/>
  <c r="E50"/>
  <c r="AB48"/>
  <c r="AA48"/>
  <c r="Z48"/>
  <c r="Y48"/>
  <c r="V48"/>
  <c r="T48"/>
  <c r="S48"/>
  <c r="Q48"/>
  <c r="O48"/>
  <c r="N48"/>
  <c r="M48"/>
  <c r="L48"/>
  <c r="J48"/>
  <c r="I48"/>
  <c r="H48"/>
  <c r="G48"/>
  <c r="F48"/>
  <c r="E48"/>
  <c r="AB46"/>
  <c r="AA46"/>
  <c r="Z46"/>
  <c r="Y46"/>
  <c r="V46"/>
  <c r="T46"/>
  <c r="S46"/>
  <c r="Q46"/>
  <c r="O46"/>
  <c r="N46"/>
  <c r="M46"/>
  <c r="L46"/>
  <c r="J46"/>
  <c r="I46"/>
  <c r="H46"/>
  <c r="G46"/>
  <c r="F46"/>
  <c r="E46"/>
  <c r="AB44"/>
  <c r="AA44"/>
  <c r="Z44"/>
  <c r="Y44"/>
  <c r="V44"/>
  <c r="T44"/>
  <c r="S44"/>
  <c r="Q44"/>
  <c r="O44"/>
  <c r="N44"/>
  <c r="M44"/>
  <c r="L44"/>
  <c r="J44"/>
  <c r="I44"/>
  <c r="H44"/>
  <c r="G44"/>
  <c r="F44"/>
  <c r="E44"/>
  <c r="AB42"/>
  <c r="AA42"/>
  <c r="Z42"/>
  <c r="Y42"/>
  <c r="V42"/>
  <c r="T42"/>
  <c r="S42"/>
  <c r="Q42"/>
  <c r="O42"/>
  <c r="N42"/>
  <c r="M42"/>
  <c r="L42"/>
  <c r="J42"/>
  <c r="I42"/>
  <c r="H42"/>
  <c r="G42"/>
  <c r="F42"/>
  <c r="E42"/>
  <c r="AB40"/>
  <c r="AA40"/>
  <c r="Z40"/>
  <c r="Y40"/>
  <c r="V40"/>
  <c r="T40"/>
  <c r="S40"/>
  <c r="Q40"/>
  <c r="O40"/>
  <c r="N40"/>
  <c r="M40"/>
  <c r="L40"/>
  <c r="J40"/>
  <c r="I40"/>
  <c r="H40"/>
  <c r="G40"/>
  <c r="F40"/>
  <c r="E40"/>
  <c r="AB38"/>
  <c r="AA38"/>
  <c r="Z38"/>
  <c r="Y38"/>
  <c r="V38"/>
  <c r="T38"/>
  <c r="S38"/>
  <c r="Q38"/>
  <c r="O38"/>
  <c r="N38"/>
  <c r="M38"/>
  <c r="L38"/>
  <c r="J38"/>
  <c r="I38"/>
  <c r="H38"/>
  <c r="G38"/>
  <c r="F38"/>
  <c r="E38"/>
  <c r="AB36"/>
  <c r="AA36"/>
  <c r="Z36"/>
  <c r="Y36"/>
  <c r="V36"/>
  <c r="T36"/>
  <c r="S36"/>
  <c r="Q36"/>
  <c r="O36"/>
  <c r="N36"/>
  <c r="M36"/>
  <c r="L36"/>
  <c r="J36"/>
  <c r="I36"/>
  <c r="H36"/>
  <c r="G36"/>
  <c r="F36"/>
  <c r="E36"/>
  <c r="AB34"/>
  <c r="AA34"/>
  <c r="Z34"/>
  <c r="Y34"/>
  <c r="V34"/>
  <c r="T34"/>
  <c r="S34"/>
  <c r="Q34"/>
  <c r="O34"/>
  <c r="N34"/>
  <c r="M34"/>
  <c r="L34"/>
  <c r="J34"/>
  <c r="I34"/>
  <c r="H34"/>
  <c r="G34"/>
  <c r="F34"/>
  <c r="E34"/>
  <c r="AB32"/>
  <c r="AA32"/>
  <c r="Z32"/>
  <c r="Y32"/>
  <c r="V32"/>
  <c r="T32"/>
  <c r="S32"/>
  <c r="Q32"/>
  <c r="O32"/>
  <c r="N32"/>
  <c r="M32"/>
  <c r="L32"/>
  <c r="J32"/>
  <c r="I32"/>
  <c r="H32"/>
  <c r="G32"/>
  <c r="F32"/>
  <c r="E32"/>
  <c r="AB30"/>
  <c r="AA30"/>
  <c r="Z30"/>
  <c r="Y30"/>
  <c r="V30"/>
  <c r="T30"/>
  <c r="S30"/>
  <c r="Q30"/>
  <c r="O30"/>
  <c r="N30"/>
  <c r="M30"/>
  <c r="L30"/>
  <c r="J30"/>
  <c r="I30"/>
  <c r="H30"/>
  <c r="G30"/>
  <c r="F30"/>
  <c r="E30"/>
  <c r="AB28"/>
  <c r="AA28"/>
  <c r="Z28"/>
  <c r="Y28"/>
  <c r="V28"/>
  <c r="T28"/>
  <c r="S28"/>
  <c r="Q28"/>
  <c r="O28"/>
  <c r="N28"/>
  <c r="M28"/>
  <c r="L28"/>
  <c r="J28"/>
  <c r="I28"/>
  <c r="H28"/>
  <c r="G28"/>
  <c r="F28"/>
  <c r="E28"/>
  <c r="AB26"/>
  <c r="AA26"/>
  <c r="Z26"/>
  <c r="Y26"/>
  <c r="V26"/>
  <c r="T26"/>
  <c r="S26"/>
  <c r="Q26"/>
  <c r="O26"/>
  <c r="N26"/>
  <c r="M26"/>
  <c r="L26"/>
  <c r="J26"/>
  <c r="I26"/>
  <c r="H26"/>
  <c r="G26"/>
  <c r="F26"/>
  <c r="E26"/>
  <c r="AB24"/>
  <c r="AA24"/>
  <c r="Z24"/>
  <c r="Y24"/>
  <c r="V24"/>
  <c r="T24"/>
  <c r="S24"/>
  <c r="Q24"/>
  <c r="O24"/>
  <c r="N24"/>
  <c r="M24"/>
  <c r="L24"/>
  <c r="J24"/>
  <c r="I24"/>
  <c r="H24"/>
  <c r="G24"/>
  <c r="F24"/>
  <c r="E24"/>
  <c r="AB22"/>
  <c r="AA22"/>
  <c r="Z22"/>
  <c r="Y22"/>
  <c r="V22"/>
  <c r="T22"/>
  <c r="S22"/>
  <c r="Q22"/>
  <c r="O22"/>
  <c r="N22"/>
  <c r="M22"/>
  <c r="L22"/>
  <c r="J22"/>
  <c r="I22"/>
  <c r="H22"/>
  <c r="G22"/>
  <c r="F22"/>
  <c r="E22"/>
  <c r="AB20"/>
  <c r="AA20"/>
  <c r="Z20"/>
  <c r="Y20"/>
  <c r="V20"/>
  <c r="T20"/>
  <c r="S20"/>
  <c r="Q20"/>
  <c r="O20"/>
  <c r="N20"/>
  <c r="M20"/>
  <c r="L20"/>
  <c r="J20"/>
  <c r="I20"/>
  <c r="H20"/>
  <c r="G20"/>
  <c r="F20"/>
  <c r="E20"/>
  <c r="AB18"/>
  <c r="AA18"/>
  <c r="Z18"/>
  <c r="Y18"/>
  <c r="V18"/>
  <c r="T18"/>
  <c r="S18"/>
  <c r="Q18"/>
  <c r="O18"/>
  <c r="N18"/>
  <c r="M18"/>
  <c r="L18"/>
  <c r="J18"/>
  <c r="I18"/>
  <c r="H18"/>
  <c r="G18"/>
  <c r="F18"/>
  <c r="E18"/>
  <c r="AB16"/>
  <c r="AA16"/>
  <c r="Z16"/>
  <c r="Y16"/>
  <c r="V16"/>
  <c r="T16"/>
  <c r="S16"/>
  <c r="Q16"/>
  <c r="O16"/>
  <c r="N16"/>
  <c r="M16"/>
  <c r="L16"/>
  <c r="J16"/>
  <c r="I16"/>
  <c r="H16"/>
  <c r="G16"/>
  <c r="F16"/>
  <c r="E16"/>
  <c r="E52" l="1"/>
  <c r="F52"/>
  <c r="F53" s="1"/>
  <c r="G52"/>
  <c r="G53" s="1"/>
  <c r="H52"/>
  <c r="H53" s="1"/>
  <c r="I52"/>
  <c r="I53" s="1"/>
  <c r="J52"/>
  <c r="J53" s="1"/>
  <c r="L52"/>
  <c r="L53" s="1"/>
  <c r="M52"/>
  <c r="M53" s="1"/>
  <c r="N52"/>
  <c r="O52"/>
  <c r="O53" s="1"/>
  <c r="Q52"/>
  <c r="Q53" s="1"/>
  <c r="S52"/>
  <c r="S53" s="1"/>
  <c r="T52"/>
  <c r="T53" s="1"/>
  <c r="Y52"/>
  <c r="Y53" s="1"/>
  <c r="Z52"/>
  <c r="Z53" s="1"/>
  <c r="AA52"/>
  <c r="AA53" s="1"/>
</calcChain>
</file>

<file path=xl/sharedStrings.xml><?xml version="1.0" encoding="utf-8"?>
<sst xmlns="http://schemas.openxmlformats.org/spreadsheetml/2006/main" count="65" uniqueCount="65">
  <si>
    <t xml:space="preserve"> ARC-EN-CIEL 2010</t>
  </si>
  <si>
    <t>TABLEAU COMPARATIF- TRANSPORT MATERIELS ELECTORAUX</t>
  </si>
  <si>
    <r>
      <t xml:space="preserve">AXE 8: </t>
    </r>
    <r>
      <rPr>
        <sz val="10"/>
        <rFont val="Arial"/>
        <family val="2"/>
      </rPr>
      <t>…………………………………………………...……………</t>
    </r>
  </si>
  <si>
    <r>
      <t>Convoyeur:</t>
    </r>
    <r>
      <rPr>
        <sz val="10"/>
        <rFont val="Arial"/>
        <family val="2"/>
      </rPr>
      <t>………DHL</t>
    </r>
  </si>
  <si>
    <r>
      <t>Téléphone</t>
    </r>
    <r>
      <rPr>
        <sz val="11"/>
        <color theme="1"/>
        <rFont val="Calibri"/>
        <family val="2"/>
        <scheme val="minor"/>
      </rPr>
      <t>:………………</t>
    </r>
  </si>
  <si>
    <t>Pays</t>
  </si>
  <si>
    <t>Nbre Electeurs</t>
  </si>
  <si>
    <t>Nbre BV</t>
  </si>
  <si>
    <t>Isoloir</t>
  </si>
  <si>
    <t>Urne Transparente</t>
  </si>
  <si>
    <t>Lampe</t>
  </si>
  <si>
    <t>Pile</t>
  </si>
  <si>
    <t>Calculatrice</t>
  </si>
  <si>
    <t>Stylo Bleu</t>
  </si>
  <si>
    <t>Crayon Noir avec Gomme</t>
  </si>
  <si>
    <t>Taille Crayon</t>
  </si>
  <si>
    <t>Bloc Notes A5</t>
  </si>
  <si>
    <t>Marqueur Noir</t>
  </si>
  <si>
    <t>Enveloppe</t>
  </si>
  <si>
    <t>Tampon Encreur</t>
  </si>
  <si>
    <t xml:space="preserve">Encre </t>
  </si>
  <si>
    <t>Fiche dépouillement</t>
  </si>
  <si>
    <t xml:space="preserve">Fiches Resultats </t>
  </si>
  <si>
    <t>Fiche calcul</t>
  </si>
  <si>
    <t>Bordereau d' Envoye</t>
  </si>
  <si>
    <t>Registre Reception</t>
  </si>
  <si>
    <t>Bulletin</t>
  </si>
  <si>
    <t>Formulaire Procuration</t>
  </si>
  <si>
    <t>Formulaire Derogation</t>
  </si>
  <si>
    <t>Fiche Presence Bureau de Vote</t>
  </si>
  <si>
    <t>Fiche passage  Observateurs</t>
  </si>
  <si>
    <t>Fiche Observ Reservées Delegués Candid</t>
  </si>
  <si>
    <t>Fiche Representant Candidats</t>
  </si>
  <si>
    <t>Scelée</t>
  </si>
  <si>
    <t>Liste Alphabet CARLE</t>
  </si>
  <si>
    <t>Formulaire Vote Procuration</t>
  </si>
  <si>
    <t>Liste Emargement par BV</t>
  </si>
  <si>
    <t>Nb Cartes d'electeur Alpha-numerique</t>
  </si>
  <si>
    <t>Nb Cartes Bio-non distribuées</t>
  </si>
  <si>
    <t>Guide</t>
  </si>
  <si>
    <t>Angola</t>
  </si>
  <si>
    <t>Côte d'ivoire</t>
  </si>
  <si>
    <t>Gabon</t>
  </si>
  <si>
    <t>Gambie</t>
  </si>
  <si>
    <t>Guinée Bissao</t>
  </si>
  <si>
    <t>Libéria</t>
  </si>
  <si>
    <t>Mali</t>
  </si>
  <si>
    <t>Maroc</t>
  </si>
  <si>
    <t>Nigeria</t>
  </si>
  <si>
    <t>Sénégal</t>
  </si>
  <si>
    <t>Sierra leone</t>
  </si>
  <si>
    <t>Allemagne</t>
  </si>
  <si>
    <t>Belgique</t>
  </si>
  <si>
    <t>Espagne</t>
  </si>
  <si>
    <t>France</t>
  </si>
  <si>
    <t>Pays-bas</t>
  </si>
  <si>
    <t>New- York</t>
  </si>
  <si>
    <t>Washington</t>
  </si>
  <si>
    <t>TOTAL</t>
  </si>
  <si>
    <t>Balance</t>
  </si>
  <si>
    <t>Qtés envoyées dans les préfectures</t>
  </si>
  <si>
    <t>Légende:</t>
  </si>
  <si>
    <t>Qtés planifiées selon le complement du Kit de BV de la CENI</t>
  </si>
  <si>
    <r>
      <t>Conakry, le</t>
    </r>
    <r>
      <rPr>
        <sz val="10"/>
        <rFont val="Arial"/>
        <family val="2"/>
      </rPr>
      <t xml:space="preserve"> ………………………………………</t>
    </r>
    <r>
      <rPr>
        <b/>
        <sz val="10"/>
        <rFont val="Arial"/>
        <family val="2"/>
      </rPr>
      <t>2010.</t>
    </r>
  </si>
  <si>
    <t>Différences entre Qté envoyées et Qté planifiées selon CENI</t>
  </si>
</sst>
</file>

<file path=xl/styles.xml><?xml version="1.0" encoding="utf-8"?>
<styleSheet xmlns="http://schemas.openxmlformats.org/spreadsheetml/2006/main">
  <numFmts count="1">
    <numFmt numFmtId="164" formatCode="#,##0\ _€"/>
  </numFmts>
  <fonts count="21">
    <font>
      <sz val="11"/>
      <color theme="1"/>
      <name val="Calibri"/>
      <family val="2"/>
      <scheme val="minor"/>
    </font>
    <font>
      <b/>
      <sz val="16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9"/>
      <name val="Arial"/>
      <family val="2"/>
    </font>
    <font>
      <sz val="10"/>
      <color indexed="63"/>
      <name val="Arial"/>
    </font>
    <font>
      <sz val="10"/>
      <color indexed="12"/>
      <name val="Arial"/>
    </font>
    <font>
      <sz val="10"/>
      <name val="Arial"/>
    </font>
    <font>
      <b/>
      <sz val="8"/>
      <name val="Arial"/>
      <family val="2"/>
    </font>
    <font>
      <sz val="8"/>
      <name val="Arial"/>
      <family val="2"/>
    </font>
    <font>
      <sz val="9"/>
      <name val="Arial"/>
      <family val="2"/>
    </font>
    <font>
      <b/>
      <sz val="8"/>
      <color indexed="12"/>
      <name val="Arial"/>
      <family val="2"/>
    </font>
    <font>
      <b/>
      <sz val="9"/>
      <color indexed="10"/>
      <name val="Arial"/>
      <family val="2"/>
    </font>
    <font>
      <b/>
      <sz val="10"/>
      <color indexed="10"/>
      <name val="Arial"/>
      <family val="2"/>
    </font>
    <font>
      <b/>
      <sz val="8"/>
      <color indexed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u/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1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75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/>
    <xf numFmtId="0" fontId="1" fillId="0" borderId="0" xfId="0" applyFont="1" applyAlignment="1">
      <alignment horizontal="center"/>
    </xf>
    <xf numFmtId="0" fontId="2" fillId="0" borderId="0" xfId="0" applyFont="1" applyBorder="1" applyAlignment="1"/>
    <xf numFmtId="0" fontId="3" fillId="0" borderId="0" xfId="0" applyFont="1" applyAlignment="1"/>
    <xf numFmtId="0" fontId="3" fillId="0" borderId="0" xfId="0" applyFont="1" applyAlignment="1"/>
    <xf numFmtId="0" fontId="4" fillId="0" borderId="0" xfId="0" applyFont="1"/>
    <xf numFmtId="0" fontId="2" fillId="0" borderId="0" xfId="0" applyFont="1"/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horizontal="left"/>
    </xf>
    <xf numFmtId="0" fontId="6" fillId="0" borderId="1" xfId="0" applyFont="1" applyBorder="1"/>
    <xf numFmtId="0" fontId="4" fillId="0" borderId="1" xfId="0" applyFont="1" applyBorder="1" applyAlignment="1">
      <alignment textRotation="77"/>
    </xf>
    <xf numFmtId="0" fontId="4" fillId="0" borderId="1" xfId="0" applyFont="1" applyFill="1" applyBorder="1" applyAlignment="1">
      <alignment textRotation="77"/>
    </xf>
    <xf numFmtId="0" fontId="4" fillId="0" borderId="2" xfId="0" applyFont="1" applyFill="1" applyBorder="1" applyAlignment="1">
      <alignment textRotation="77"/>
    </xf>
    <xf numFmtId="0" fontId="7" fillId="0" borderId="1" xfId="0" applyFont="1" applyFill="1" applyBorder="1" applyAlignment="1">
      <alignment textRotation="77"/>
    </xf>
    <xf numFmtId="0" fontId="4" fillId="0" borderId="3" xfId="0" applyFont="1" applyFill="1" applyBorder="1" applyAlignment="1">
      <alignment textRotation="77"/>
    </xf>
    <xf numFmtId="0" fontId="7" fillId="0" borderId="4" xfId="0" applyFont="1" applyBorder="1"/>
    <xf numFmtId="164" fontId="7" fillId="0" borderId="1" xfId="0" applyNumberFormat="1" applyFont="1" applyBorder="1"/>
    <xf numFmtId="164" fontId="7" fillId="0" borderId="5" xfId="0" applyNumberFormat="1" applyFont="1" applyBorder="1"/>
    <xf numFmtId="0" fontId="8" fillId="0" borderId="5" xfId="0" applyFont="1" applyBorder="1"/>
    <xf numFmtId="0" fontId="8" fillId="0" borderId="1" xfId="0" applyFont="1" applyBorder="1"/>
    <xf numFmtId="0" fontId="0" fillId="0" borderId="2" xfId="0" applyBorder="1"/>
    <xf numFmtId="0" fontId="0" fillId="0" borderId="3" xfId="0" applyBorder="1"/>
    <xf numFmtId="0" fontId="0" fillId="0" borderId="1" xfId="0" applyBorder="1"/>
    <xf numFmtId="0" fontId="7" fillId="0" borderId="5" xfId="0" applyFont="1" applyBorder="1"/>
    <xf numFmtId="3" fontId="7" fillId="0" borderId="1" xfId="0" applyNumberFormat="1" applyFont="1" applyBorder="1"/>
    <xf numFmtId="3" fontId="7" fillId="0" borderId="5" xfId="0" applyNumberFormat="1" applyFont="1" applyBorder="1"/>
    <xf numFmtId="164" fontId="9" fillId="2" borderId="5" xfId="0" applyNumberFormat="1" applyFont="1" applyFill="1" applyBorder="1"/>
    <xf numFmtId="3" fontId="9" fillId="2" borderId="5" xfId="0" applyNumberFormat="1" applyFont="1" applyFill="1" applyBorder="1"/>
    <xf numFmtId="0" fontId="9" fillId="2" borderId="5" xfId="0" applyFont="1" applyFill="1" applyBorder="1"/>
    <xf numFmtId="0" fontId="9" fillId="2" borderId="1" xfId="0" applyFont="1" applyFill="1" applyBorder="1"/>
    <xf numFmtId="0" fontId="9" fillId="2" borderId="6" xfId="0" applyFont="1" applyFill="1" applyBorder="1"/>
    <xf numFmtId="0" fontId="0" fillId="2" borderId="2" xfId="0" applyFill="1" applyBorder="1"/>
    <xf numFmtId="0" fontId="0" fillId="2" borderId="3" xfId="0" applyFill="1" applyBorder="1"/>
    <xf numFmtId="0" fontId="0" fillId="2" borderId="1" xfId="0" applyFill="1" applyBorder="1"/>
    <xf numFmtId="3" fontId="4" fillId="0" borderId="1" xfId="0" applyNumberFormat="1" applyFont="1" applyBorder="1"/>
    <xf numFmtId="0" fontId="8" fillId="0" borderId="2" xfId="0" applyFont="1" applyFill="1" applyBorder="1"/>
    <xf numFmtId="0" fontId="8" fillId="0" borderId="3" xfId="0" applyFont="1" applyFill="1" applyBorder="1"/>
    <xf numFmtId="164" fontId="10" fillId="3" borderId="5" xfId="0" applyNumberFormat="1" applyFont="1" applyFill="1" applyBorder="1"/>
    <xf numFmtId="0" fontId="10" fillId="3" borderId="1" xfId="0" applyFont="1" applyFill="1" applyBorder="1"/>
    <xf numFmtId="0" fontId="10" fillId="3" borderId="5" xfId="0" applyFont="1" applyFill="1" applyBorder="1"/>
    <xf numFmtId="0" fontId="10" fillId="3" borderId="2" xfId="0" applyFont="1" applyFill="1" applyBorder="1"/>
    <xf numFmtId="0" fontId="10" fillId="3" borderId="3" xfId="0" applyFont="1" applyFill="1" applyBorder="1"/>
    <xf numFmtId="0" fontId="10" fillId="0" borderId="1" xfId="0" applyFont="1" applyBorder="1"/>
    <xf numFmtId="164" fontId="11" fillId="0" borderId="1" xfId="0" applyNumberFormat="1" applyFont="1" applyBorder="1"/>
    <xf numFmtId="164" fontId="11" fillId="0" borderId="2" xfId="0" applyNumberFormat="1" applyFont="1" applyBorder="1"/>
    <xf numFmtId="164" fontId="11" fillId="0" borderId="3" xfId="0" applyNumberFormat="1" applyFont="1" applyBorder="1"/>
    <xf numFmtId="0" fontId="12" fillId="0" borderId="1" xfId="0" applyFont="1" applyBorder="1"/>
    <xf numFmtId="0" fontId="13" fillId="0" borderId="0" xfId="0" applyFont="1" applyBorder="1"/>
    <xf numFmtId="0" fontId="14" fillId="2" borderId="1" xfId="0" applyFont="1" applyFill="1" applyBorder="1"/>
    <xf numFmtId="3" fontId="14" fillId="2" borderId="5" xfId="0" applyNumberFormat="1" applyFont="1" applyFill="1" applyBorder="1"/>
    <xf numFmtId="0" fontId="14" fillId="2" borderId="5" xfId="0" applyFont="1" applyFill="1" applyBorder="1"/>
    <xf numFmtId="0" fontId="14" fillId="2" borderId="6" xfId="0" applyFont="1" applyFill="1" applyBorder="1"/>
    <xf numFmtId="0" fontId="12" fillId="2" borderId="2" xfId="0" applyFont="1" applyFill="1" applyBorder="1"/>
    <xf numFmtId="0" fontId="12" fillId="2" borderId="3" xfId="0" applyFont="1" applyFill="1" applyBorder="1"/>
    <xf numFmtId="0" fontId="12" fillId="2" borderId="1" xfId="0" applyFont="1" applyFill="1" applyBorder="1"/>
    <xf numFmtId="0" fontId="15" fillId="0" borderId="1" xfId="0" applyFont="1" applyBorder="1"/>
    <xf numFmtId="3" fontId="16" fillId="0" borderId="1" xfId="0" applyNumberFormat="1" applyFont="1" applyBorder="1"/>
    <xf numFmtId="0" fontId="17" fillId="0" borderId="1" xfId="0" applyFont="1" applyBorder="1"/>
    <xf numFmtId="164" fontId="17" fillId="0" borderId="2" xfId="0" applyNumberFormat="1" applyFont="1" applyBorder="1"/>
    <xf numFmtId="164" fontId="17" fillId="0" borderId="3" xfId="0" applyNumberFormat="1" applyFont="1" applyBorder="1"/>
    <xf numFmtId="164" fontId="17" fillId="0" borderId="1" xfId="0" applyNumberFormat="1" applyFont="1" applyBorder="1"/>
    <xf numFmtId="0" fontId="18" fillId="0" borderId="0" xfId="0" applyFont="1" applyBorder="1"/>
    <xf numFmtId="0" fontId="19" fillId="0" borderId="0" xfId="0" applyFont="1" applyBorder="1"/>
    <xf numFmtId="0" fontId="19" fillId="0" borderId="0" xfId="0" applyFont="1" applyFill="1" applyBorder="1"/>
    <xf numFmtId="0" fontId="19" fillId="0" borderId="0" xfId="0" applyFont="1" applyBorder="1" applyAlignment="1">
      <alignment horizontal="center"/>
    </xf>
    <xf numFmtId="0" fontId="18" fillId="0" borderId="0" xfId="0" applyFont="1"/>
    <xf numFmtId="0" fontId="5" fillId="0" borderId="0" xfId="0" applyFont="1"/>
    <xf numFmtId="0" fontId="19" fillId="4" borderId="1" xfId="0" applyFont="1" applyFill="1" applyBorder="1" applyAlignment="1">
      <alignment horizontal="center"/>
    </xf>
    <xf numFmtId="0" fontId="19" fillId="0" borderId="0" xfId="0" applyFont="1"/>
    <xf numFmtId="0" fontId="20" fillId="0" borderId="0" xfId="0" applyFont="1"/>
    <xf numFmtId="0" fontId="19" fillId="2" borderId="1" xfId="0" applyFont="1" applyFill="1" applyBorder="1" applyAlignment="1">
      <alignment horizontal="center"/>
    </xf>
    <xf numFmtId="0" fontId="4" fillId="0" borderId="0" xfId="0" applyFont="1" applyFill="1" applyBorder="1"/>
    <xf numFmtId="0" fontId="19" fillId="5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0</xdr:row>
      <xdr:rowOff>57150</xdr:rowOff>
    </xdr:from>
    <xdr:to>
      <xdr:col>27</xdr:col>
      <xdr:colOff>304800</xdr:colOff>
      <xdr:row>6</xdr:row>
      <xdr:rowOff>47625</xdr:rowOff>
    </xdr:to>
    <xdr:grpSp>
      <xdr:nvGrpSpPr>
        <xdr:cNvPr id="2" name="Group 1"/>
        <xdr:cNvGrpSpPr>
          <a:grpSpLocks/>
        </xdr:cNvGrpSpPr>
      </xdr:nvGrpSpPr>
      <xdr:grpSpPr bwMode="auto">
        <a:xfrm>
          <a:off x="266700" y="57150"/>
          <a:ext cx="16916400" cy="1133475"/>
          <a:chOff x="697" y="360"/>
          <a:chExt cx="11160" cy="1298"/>
        </a:xfrm>
      </xdr:grpSpPr>
      <xdr:pic>
        <xdr:nvPicPr>
          <xdr:cNvPr id="3" name="Picture 2" descr="RPG_Logo"/>
          <xdr:cNvPicPr>
            <a:picLocks noChangeAspect="1" noChangeArrowheads="1"/>
          </xdr:cNvPicPr>
        </xdr:nvPicPr>
        <xdr:blipFill>
          <a:blip xmlns:r="http://schemas.openxmlformats.org/officeDocument/2006/relationships" r:embed="rId1"/>
          <a:srcRect/>
          <a:stretch>
            <a:fillRect/>
          </a:stretch>
        </xdr:blipFill>
        <xdr:spPr bwMode="auto">
          <a:xfrm>
            <a:off x="697" y="360"/>
            <a:ext cx="1440" cy="1298"/>
          </a:xfrm>
          <a:prstGeom prst="rect">
            <a:avLst/>
          </a:prstGeom>
          <a:noFill/>
        </xdr:spPr>
      </xdr:pic>
      <xdr:grpSp>
        <xdr:nvGrpSpPr>
          <xdr:cNvPr id="4" name="Group 3"/>
          <xdr:cNvGrpSpPr>
            <a:grpSpLocks/>
          </xdr:cNvGrpSpPr>
        </xdr:nvGrpSpPr>
        <xdr:grpSpPr bwMode="auto">
          <a:xfrm>
            <a:off x="2137" y="919"/>
            <a:ext cx="9720" cy="720"/>
            <a:chOff x="2137" y="1079"/>
            <a:chExt cx="9720" cy="720"/>
          </a:xfrm>
        </xdr:grpSpPr>
        <xdr:sp macro="" textlink="">
          <xdr:nvSpPr>
            <xdr:cNvPr id="5" name="Text Box 4"/>
            <xdr:cNvSpPr txBox="1">
              <a:spLocks noChangeArrowheads="1"/>
            </xdr:cNvSpPr>
          </xdr:nvSpPr>
          <xdr:spPr bwMode="auto">
            <a:xfrm>
              <a:off x="2137" y="1079"/>
              <a:ext cx="9720" cy="720"/>
            </a:xfrm>
            <a:prstGeom prst="rect">
              <a:avLst/>
            </a:prstGeom>
            <a:solidFill>
              <a:srgbClr val="FFFFFF"/>
            </a:solidFill>
            <a:ln w="9525">
              <a:noFill/>
              <a:miter lim="800000"/>
              <a:headEnd/>
              <a:tailEnd/>
            </a:ln>
          </xdr:spPr>
          <xdr:txBody>
            <a:bodyPr vertOverflow="clip" wrap="square" lIns="91440" tIns="45720" rIns="91440" bIns="45720" anchor="t" upright="1"/>
            <a:lstStyle/>
            <a:p>
              <a:pPr algn="ctr" rtl="1">
                <a:defRPr sz="1000"/>
              </a:pPr>
              <a:r>
                <a:rPr lang="en-GB" sz="1600" b="0" i="0" strike="noStrike">
                  <a:solidFill>
                    <a:srgbClr val="000000"/>
                  </a:solidFill>
                  <a:latin typeface="Arial Black"/>
                </a:rPr>
                <a:t>RASSEMBLEMENT DU PEUPLE</a:t>
              </a:r>
              <a:r>
                <a:rPr lang="en-GB" sz="2000" b="0" i="0" strike="noStrike">
                  <a:solidFill>
                    <a:srgbClr val="000000"/>
                  </a:solidFill>
                  <a:latin typeface="Arial Black"/>
                </a:rPr>
                <a:t> </a:t>
              </a:r>
              <a:r>
                <a:rPr lang="en-GB" sz="1600" b="0" i="0" strike="noStrike">
                  <a:solidFill>
                    <a:srgbClr val="000000"/>
                  </a:solidFill>
                  <a:latin typeface="Arial Black"/>
                </a:rPr>
                <a:t>DE GUINEE</a:t>
              </a:r>
              <a:endParaRPr lang="en-GB" sz="2000" b="0" i="0" strike="noStrike">
                <a:solidFill>
                  <a:srgbClr val="000000"/>
                </a:solidFill>
                <a:latin typeface="Arial Black"/>
              </a:endParaRPr>
            </a:p>
            <a:p>
              <a:pPr algn="ctr" rtl="1">
                <a:defRPr sz="1000"/>
              </a:pPr>
              <a:endParaRPr lang="en-GB" sz="1200" b="0" i="0" strike="noStrike">
                <a:solidFill>
                  <a:srgbClr val="000000"/>
                </a:solidFill>
                <a:latin typeface="Times New Roman"/>
                <a:cs typeface="Times New Roman"/>
              </a:endParaRPr>
            </a:p>
            <a:p>
              <a:pPr algn="ctr" rtl="1">
                <a:defRPr sz="1000"/>
              </a:pPr>
              <a:endParaRPr lang="en-GB" sz="1200" b="0" i="0" strike="noStrike">
                <a:solidFill>
                  <a:srgbClr val="000000"/>
                </a:solidFill>
                <a:latin typeface="Times New Roman"/>
                <a:cs typeface="Times New Roman"/>
              </a:endParaRPr>
            </a:p>
          </xdr:txBody>
        </xdr:sp>
        <xdr:sp macro="" textlink="">
          <xdr:nvSpPr>
            <xdr:cNvPr id="6" name="Line 5"/>
            <xdr:cNvSpPr>
              <a:spLocks noChangeShapeType="1"/>
            </xdr:cNvSpPr>
          </xdr:nvSpPr>
          <xdr:spPr bwMode="auto">
            <a:xfrm>
              <a:off x="2317" y="1799"/>
              <a:ext cx="9540" cy="0"/>
            </a:xfrm>
            <a:prstGeom prst="line">
              <a:avLst/>
            </a:prstGeom>
            <a:noFill/>
            <a:ln w="57150" cmpd="thinThick">
              <a:solidFill>
                <a:srgbClr val="000000"/>
              </a:solidFill>
              <a:round/>
              <a:headEnd/>
              <a:tailEnd/>
            </a:ln>
          </xdr:spPr>
        </xdr:sp>
      </xdr:grpSp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I56"/>
  <sheetViews>
    <sheetView tabSelected="1" workbookViewId="0">
      <selection sqref="A1:AI56"/>
    </sheetView>
  </sheetViews>
  <sheetFormatPr defaultRowHeight="15"/>
  <cols>
    <col min="1" max="1" width="15.42578125" customWidth="1"/>
  </cols>
  <sheetData>
    <row r="1" spans="1:3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spans="1:3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</row>
    <row r="3" spans="1:3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1:3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1:3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1:3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</row>
    <row r="7" spans="1:3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</row>
    <row r="8" spans="1:35" ht="20.25">
      <c r="A8" s="2" t="s">
        <v>0</v>
      </c>
      <c r="B8" s="2"/>
      <c r="C8" s="2"/>
      <c r="D8" s="2"/>
      <c r="E8" s="2"/>
      <c r="F8" s="2"/>
      <c r="G8" s="2"/>
    </row>
    <row r="9" spans="1:35" ht="20.25">
      <c r="A9" s="3"/>
      <c r="B9" s="3"/>
      <c r="C9" s="3"/>
      <c r="D9" s="3"/>
      <c r="E9" s="3"/>
      <c r="F9" s="3"/>
      <c r="G9" s="3"/>
    </row>
    <row r="10" spans="1:35" ht="18">
      <c r="A10" s="4" t="s">
        <v>1</v>
      </c>
      <c r="B10" s="4"/>
      <c r="C10" s="4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6"/>
    </row>
    <row r="11" spans="1:35">
      <c r="A11" s="7"/>
      <c r="B11" s="7"/>
      <c r="C11" s="7"/>
    </row>
    <row r="12" spans="1:35" ht="18">
      <c r="A12" s="7" t="s">
        <v>2</v>
      </c>
      <c r="B12" s="7"/>
      <c r="C12" s="7"/>
      <c r="F12" s="8"/>
      <c r="I12" s="9"/>
      <c r="K12" s="10"/>
      <c r="R12" s="7" t="s">
        <v>3</v>
      </c>
      <c r="AA12" s="7" t="s">
        <v>4</v>
      </c>
    </row>
    <row r="13" spans="1:35">
      <c r="A13" s="7"/>
      <c r="B13" s="7"/>
      <c r="C13" s="7"/>
    </row>
    <row r="14" spans="1:35" ht="183.75">
      <c r="A14" s="11" t="s">
        <v>5</v>
      </c>
      <c r="B14" s="12" t="s">
        <v>6</v>
      </c>
      <c r="C14" s="12" t="s">
        <v>7</v>
      </c>
      <c r="D14" s="12" t="s">
        <v>8</v>
      </c>
      <c r="E14" s="12" t="s">
        <v>9</v>
      </c>
      <c r="F14" s="12" t="s">
        <v>10</v>
      </c>
      <c r="G14" s="12" t="s">
        <v>11</v>
      </c>
      <c r="H14" s="12" t="s">
        <v>12</v>
      </c>
      <c r="I14" s="12" t="s">
        <v>13</v>
      </c>
      <c r="J14" s="12" t="s">
        <v>14</v>
      </c>
      <c r="K14" s="12" t="s">
        <v>15</v>
      </c>
      <c r="L14" s="12" t="s">
        <v>16</v>
      </c>
      <c r="M14" s="12" t="s">
        <v>17</v>
      </c>
      <c r="N14" s="13" t="s">
        <v>18</v>
      </c>
      <c r="O14" s="13" t="s">
        <v>19</v>
      </c>
      <c r="P14" s="14" t="s">
        <v>20</v>
      </c>
      <c r="Q14" s="14" t="s">
        <v>21</v>
      </c>
      <c r="R14" s="13" t="s">
        <v>22</v>
      </c>
      <c r="S14" s="13" t="s">
        <v>23</v>
      </c>
      <c r="T14" s="13" t="s">
        <v>24</v>
      </c>
      <c r="U14" s="13" t="s">
        <v>25</v>
      </c>
      <c r="V14" s="13" t="s">
        <v>26</v>
      </c>
      <c r="W14" s="13" t="s">
        <v>27</v>
      </c>
      <c r="X14" s="13" t="s">
        <v>28</v>
      </c>
      <c r="Y14" s="13" t="s">
        <v>29</v>
      </c>
      <c r="Z14" s="13" t="s">
        <v>30</v>
      </c>
      <c r="AA14" s="15" t="s">
        <v>31</v>
      </c>
      <c r="AB14" s="15" t="s">
        <v>32</v>
      </c>
      <c r="AC14" s="14" t="s">
        <v>33</v>
      </c>
      <c r="AD14" s="16" t="s">
        <v>34</v>
      </c>
      <c r="AE14" s="13" t="s">
        <v>35</v>
      </c>
      <c r="AF14" s="13" t="s">
        <v>36</v>
      </c>
      <c r="AG14" s="13" t="s">
        <v>37</v>
      </c>
      <c r="AH14" s="13" t="s">
        <v>38</v>
      </c>
      <c r="AI14" s="13" t="s">
        <v>39</v>
      </c>
    </row>
    <row r="15" spans="1:35">
      <c r="A15" s="17" t="s">
        <v>40</v>
      </c>
      <c r="B15" s="18"/>
      <c r="C15" s="19"/>
      <c r="D15" s="20"/>
      <c r="E15" s="20"/>
      <c r="F15" s="20"/>
      <c r="G15" s="20"/>
      <c r="H15" s="20">
        <v>20</v>
      </c>
      <c r="I15" s="20">
        <v>40</v>
      </c>
      <c r="J15" s="20"/>
      <c r="K15" s="20"/>
      <c r="L15" s="20">
        <v>20</v>
      </c>
      <c r="M15" s="20">
        <v>20</v>
      </c>
      <c r="N15" s="21"/>
      <c r="O15" s="21"/>
      <c r="P15" s="21">
        <v>10</v>
      </c>
      <c r="Q15" s="21">
        <v>50</v>
      </c>
      <c r="R15" s="21">
        <v>10</v>
      </c>
      <c r="S15" s="21">
        <v>10</v>
      </c>
      <c r="T15" s="21"/>
      <c r="U15" s="21"/>
      <c r="V15" s="21"/>
      <c r="W15" s="21"/>
      <c r="X15" s="21">
        <v>100</v>
      </c>
      <c r="Y15" s="21">
        <v>10</v>
      </c>
      <c r="Z15" s="21">
        <v>10</v>
      </c>
      <c r="AA15" s="21">
        <v>10</v>
      </c>
      <c r="AB15" s="21">
        <v>10</v>
      </c>
      <c r="AC15" s="22">
        <v>90</v>
      </c>
      <c r="AD15" s="23"/>
      <c r="AE15" s="24">
        <v>50</v>
      </c>
      <c r="AF15" s="24"/>
      <c r="AG15" s="24"/>
      <c r="AH15" s="24"/>
      <c r="AI15" s="24"/>
    </row>
    <row r="16" spans="1:35">
      <c r="A16" s="25"/>
      <c r="B16" s="26">
        <v>8975</v>
      </c>
      <c r="C16" s="27">
        <v>10</v>
      </c>
      <c r="D16" s="28"/>
      <c r="E16" s="29">
        <f>C16</f>
        <v>10</v>
      </c>
      <c r="F16" s="30">
        <f>C16*3</f>
        <v>30</v>
      </c>
      <c r="G16" s="30">
        <f>C16*9</f>
        <v>90</v>
      </c>
      <c r="H16" s="30">
        <f>C16*2</f>
        <v>20</v>
      </c>
      <c r="I16" s="30">
        <f>C16*4</f>
        <v>40</v>
      </c>
      <c r="J16" s="30">
        <f>C16*4</f>
        <v>40</v>
      </c>
      <c r="K16" s="30"/>
      <c r="L16" s="30">
        <f>C16*2</f>
        <v>20</v>
      </c>
      <c r="M16" s="30">
        <f>C16*4</f>
        <v>40</v>
      </c>
      <c r="N16" s="31">
        <f>B16+5*B16/100</f>
        <v>9423.75</v>
      </c>
      <c r="O16" s="30">
        <f>C16*1</f>
        <v>10</v>
      </c>
      <c r="P16" s="31"/>
      <c r="Q16" s="32">
        <f>C16*5</f>
        <v>50</v>
      </c>
      <c r="R16" s="32"/>
      <c r="S16" s="32">
        <f>C16*1</f>
        <v>10</v>
      </c>
      <c r="T16" s="32">
        <f>C16*3</f>
        <v>30</v>
      </c>
      <c r="U16" s="32"/>
      <c r="V16" s="32">
        <f>B16</f>
        <v>8975</v>
      </c>
      <c r="W16" s="32"/>
      <c r="X16" s="32"/>
      <c r="Y16" s="32">
        <f>C16*1</f>
        <v>10</v>
      </c>
      <c r="Z16" s="32">
        <f>C16*1</f>
        <v>10</v>
      </c>
      <c r="AA16" s="32">
        <f>C16*1</f>
        <v>10</v>
      </c>
      <c r="AB16" s="32">
        <f>D16*1</f>
        <v>0</v>
      </c>
      <c r="AC16" s="33"/>
      <c r="AD16" s="34"/>
      <c r="AE16" s="35"/>
      <c r="AF16" s="35"/>
      <c r="AG16" s="35"/>
      <c r="AH16" s="35"/>
      <c r="AI16" s="35"/>
    </row>
    <row r="17" spans="1:35">
      <c r="A17" s="17" t="s">
        <v>41</v>
      </c>
      <c r="B17" s="36"/>
      <c r="C17" s="36"/>
      <c r="D17" s="20"/>
      <c r="E17" s="20">
        <v>3</v>
      </c>
      <c r="F17" s="20"/>
      <c r="G17" s="20"/>
      <c r="H17" s="20">
        <v>66</v>
      </c>
      <c r="I17" s="20">
        <v>132</v>
      </c>
      <c r="J17" s="20"/>
      <c r="K17" s="20"/>
      <c r="L17" s="20">
        <v>66</v>
      </c>
      <c r="M17" s="20">
        <v>66</v>
      </c>
      <c r="N17" s="21"/>
      <c r="O17" s="21"/>
      <c r="P17" s="21">
        <v>33</v>
      </c>
      <c r="Q17" s="21">
        <v>165</v>
      </c>
      <c r="R17" s="21">
        <v>33</v>
      </c>
      <c r="S17" s="21">
        <v>33</v>
      </c>
      <c r="T17" s="21"/>
      <c r="U17" s="21"/>
      <c r="V17" s="21"/>
      <c r="W17" s="21"/>
      <c r="X17" s="21">
        <v>330</v>
      </c>
      <c r="Y17" s="21">
        <v>33</v>
      </c>
      <c r="Z17" s="21">
        <v>33</v>
      </c>
      <c r="AA17" s="21">
        <v>33</v>
      </c>
      <c r="AB17" s="21">
        <v>33</v>
      </c>
      <c r="AC17" s="22">
        <v>297</v>
      </c>
      <c r="AD17" s="23"/>
      <c r="AE17" s="24">
        <v>165</v>
      </c>
      <c r="AF17" s="24"/>
      <c r="AG17" s="24"/>
      <c r="AH17" s="24"/>
      <c r="AI17" s="24"/>
    </row>
    <row r="18" spans="1:35">
      <c r="A18" s="25"/>
      <c r="B18" s="36">
        <v>23386</v>
      </c>
      <c r="C18" s="36">
        <v>33</v>
      </c>
      <c r="D18" s="28"/>
      <c r="E18" s="29">
        <f>C18</f>
        <v>33</v>
      </c>
      <c r="F18" s="30">
        <f>C18*3</f>
        <v>99</v>
      </c>
      <c r="G18" s="30">
        <f>C18*9</f>
        <v>297</v>
      </c>
      <c r="H18" s="30">
        <f>C18*2</f>
        <v>66</v>
      </c>
      <c r="I18" s="30">
        <f>C18*4</f>
        <v>132</v>
      </c>
      <c r="J18" s="30">
        <f>C18*4</f>
        <v>132</v>
      </c>
      <c r="K18" s="30"/>
      <c r="L18" s="30">
        <f>C18*2</f>
        <v>66</v>
      </c>
      <c r="M18" s="30">
        <f>C18*4</f>
        <v>132</v>
      </c>
      <c r="N18" s="31">
        <f>B18+5*B18/100</f>
        <v>24555.3</v>
      </c>
      <c r="O18" s="30">
        <f>C18*1</f>
        <v>33</v>
      </c>
      <c r="P18" s="31"/>
      <c r="Q18" s="32">
        <f>C18*5</f>
        <v>165</v>
      </c>
      <c r="R18" s="32"/>
      <c r="S18" s="32">
        <f>C18*1</f>
        <v>33</v>
      </c>
      <c r="T18" s="32">
        <f>C18*3</f>
        <v>99</v>
      </c>
      <c r="U18" s="32"/>
      <c r="V18" s="32">
        <f>B18</f>
        <v>23386</v>
      </c>
      <c r="W18" s="32"/>
      <c r="X18" s="32"/>
      <c r="Y18" s="32">
        <f>C18*1</f>
        <v>33</v>
      </c>
      <c r="Z18" s="32">
        <f>C18*1</f>
        <v>33</v>
      </c>
      <c r="AA18" s="32">
        <f>C18*1</f>
        <v>33</v>
      </c>
      <c r="AB18" s="32">
        <f>D18*1</f>
        <v>0</v>
      </c>
      <c r="AC18" s="33"/>
      <c r="AD18" s="34"/>
      <c r="AE18" s="35"/>
      <c r="AF18" s="35"/>
      <c r="AG18" s="35"/>
      <c r="AH18" s="35"/>
      <c r="AI18" s="35"/>
    </row>
    <row r="19" spans="1:35">
      <c r="A19" s="17" t="s">
        <v>42</v>
      </c>
      <c r="B19" s="36"/>
      <c r="C19" s="36"/>
      <c r="D19" s="21"/>
      <c r="E19" s="21"/>
      <c r="F19" s="21"/>
      <c r="G19" s="21"/>
      <c r="H19" s="21">
        <v>6</v>
      </c>
      <c r="I19" s="21">
        <v>12</v>
      </c>
      <c r="J19" s="21"/>
      <c r="K19" s="21"/>
      <c r="L19" s="21">
        <v>6</v>
      </c>
      <c r="M19" s="21">
        <v>6</v>
      </c>
      <c r="N19" s="21"/>
      <c r="O19" s="21"/>
      <c r="P19" s="21">
        <v>3</v>
      </c>
      <c r="Q19" s="21">
        <v>15</v>
      </c>
      <c r="R19" s="21">
        <v>3</v>
      </c>
      <c r="S19" s="21">
        <v>3</v>
      </c>
      <c r="T19" s="21"/>
      <c r="U19" s="21"/>
      <c r="V19" s="21"/>
      <c r="W19" s="21"/>
      <c r="X19" s="21">
        <v>30</v>
      </c>
      <c r="Y19" s="21">
        <v>3</v>
      </c>
      <c r="Z19" s="21">
        <v>3</v>
      </c>
      <c r="AA19" s="21">
        <v>3</v>
      </c>
      <c r="AB19" s="21">
        <v>3</v>
      </c>
      <c r="AC19" s="37">
        <v>27</v>
      </c>
      <c r="AD19" s="38"/>
      <c r="AE19" s="24">
        <v>15</v>
      </c>
      <c r="AF19" s="24"/>
      <c r="AG19" s="24"/>
      <c r="AH19" s="24"/>
      <c r="AI19" s="24"/>
    </row>
    <row r="20" spans="1:35">
      <c r="A20" s="25"/>
      <c r="B20" s="26">
        <v>2363</v>
      </c>
      <c r="C20" s="26">
        <v>3</v>
      </c>
      <c r="D20" s="28"/>
      <c r="E20" s="29">
        <f>C20</f>
        <v>3</v>
      </c>
      <c r="F20" s="30">
        <f>C20*3</f>
        <v>9</v>
      </c>
      <c r="G20" s="30">
        <f>C20*9</f>
        <v>27</v>
      </c>
      <c r="H20" s="30">
        <f>C20*2</f>
        <v>6</v>
      </c>
      <c r="I20" s="30">
        <f>C20*4</f>
        <v>12</v>
      </c>
      <c r="J20" s="30">
        <f>C20*4</f>
        <v>12</v>
      </c>
      <c r="K20" s="30"/>
      <c r="L20" s="30">
        <f>C20*2</f>
        <v>6</v>
      </c>
      <c r="M20" s="30">
        <f>C20*4</f>
        <v>12</v>
      </c>
      <c r="N20" s="31">
        <f>B20+5*B20/100</f>
        <v>2481.15</v>
      </c>
      <c r="O20" s="30">
        <f>C20*1</f>
        <v>3</v>
      </c>
      <c r="P20" s="31"/>
      <c r="Q20" s="32">
        <f>C20*5</f>
        <v>15</v>
      </c>
      <c r="R20" s="32"/>
      <c r="S20" s="32">
        <f>C20*1</f>
        <v>3</v>
      </c>
      <c r="T20" s="32">
        <f>C20*3</f>
        <v>9</v>
      </c>
      <c r="U20" s="32"/>
      <c r="V20" s="32">
        <f>B20</f>
        <v>2363</v>
      </c>
      <c r="W20" s="32"/>
      <c r="X20" s="32"/>
      <c r="Y20" s="32">
        <f>C20*1</f>
        <v>3</v>
      </c>
      <c r="Z20" s="32">
        <f>C20*1</f>
        <v>3</v>
      </c>
      <c r="AA20" s="32">
        <f>C20*1</f>
        <v>3</v>
      </c>
      <c r="AB20" s="32">
        <f>D20*1</f>
        <v>0</v>
      </c>
      <c r="AC20" s="33"/>
      <c r="AD20" s="34"/>
      <c r="AE20" s="35"/>
      <c r="AF20" s="35"/>
      <c r="AG20" s="35"/>
      <c r="AH20" s="35"/>
      <c r="AI20" s="35"/>
    </row>
    <row r="21" spans="1:35">
      <c r="A21" s="17" t="s">
        <v>43</v>
      </c>
      <c r="B21" s="36"/>
      <c r="C21" s="36"/>
      <c r="D21" s="21"/>
      <c r="E21" s="21"/>
      <c r="F21" s="21"/>
      <c r="G21" s="21"/>
      <c r="H21" s="21">
        <v>26</v>
      </c>
      <c r="I21" s="21">
        <v>52</v>
      </c>
      <c r="J21" s="21"/>
      <c r="K21" s="21"/>
      <c r="L21" s="21">
        <v>26</v>
      </c>
      <c r="M21" s="21">
        <v>26</v>
      </c>
      <c r="N21" s="21"/>
      <c r="O21" s="21"/>
      <c r="P21" s="21">
        <v>13</v>
      </c>
      <c r="Q21" s="21">
        <v>65</v>
      </c>
      <c r="R21" s="21">
        <v>13</v>
      </c>
      <c r="S21" s="21">
        <v>13</v>
      </c>
      <c r="T21" s="21"/>
      <c r="U21" s="21"/>
      <c r="V21" s="21"/>
      <c r="W21" s="21"/>
      <c r="X21" s="21">
        <v>130</v>
      </c>
      <c r="Y21" s="21">
        <v>13</v>
      </c>
      <c r="Z21" s="21">
        <v>13</v>
      </c>
      <c r="AA21" s="21">
        <v>13</v>
      </c>
      <c r="AB21" s="21">
        <v>13</v>
      </c>
      <c r="AC21" s="22">
        <v>117</v>
      </c>
      <c r="AD21" s="23"/>
      <c r="AE21" s="24">
        <v>65</v>
      </c>
      <c r="AF21" s="24"/>
      <c r="AG21" s="24"/>
      <c r="AH21" s="24"/>
      <c r="AI21" s="24"/>
    </row>
    <row r="22" spans="1:35">
      <c r="A22" s="25"/>
      <c r="B22" s="26">
        <v>12160</v>
      </c>
      <c r="C22" s="26">
        <v>13</v>
      </c>
      <c r="D22" s="28"/>
      <c r="E22" s="29">
        <f>C22</f>
        <v>13</v>
      </c>
      <c r="F22" s="30">
        <f>C22*3</f>
        <v>39</v>
      </c>
      <c r="G22" s="30">
        <f>C22*9</f>
        <v>117</v>
      </c>
      <c r="H22" s="30">
        <f>C22*2</f>
        <v>26</v>
      </c>
      <c r="I22" s="30">
        <f>C22*4</f>
        <v>52</v>
      </c>
      <c r="J22" s="30">
        <f>C22*4</f>
        <v>52</v>
      </c>
      <c r="K22" s="30"/>
      <c r="L22" s="30">
        <f>C22*2</f>
        <v>26</v>
      </c>
      <c r="M22" s="30">
        <f>C22*4</f>
        <v>52</v>
      </c>
      <c r="N22" s="31">
        <f>B22+5*B22/100</f>
        <v>12768</v>
      </c>
      <c r="O22" s="30">
        <f>C22*1</f>
        <v>13</v>
      </c>
      <c r="P22" s="31"/>
      <c r="Q22" s="32">
        <f>C22*5</f>
        <v>65</v>
      </c>
      <c r="R22" s="32"/>
      <c r="S22" s="32">
        <f>C22*1</f>
        <v>13</v>
      </c>
      <c r="T22" s="32">
        <f>C22*3</f>
        <v>39</v>
      </c>
      <c r="U22" s="32"/>
      <c r="V22" s="32">
        <f>B22</f>
        <v>12160</v>
      </c>
      <c r="W22" s="32"/>
      <c r="X22" s="32"/>
      <c r="Y22" s="32">
        <f>C22*1</f>
        <v>13</v>
      </c>
      <c r="Z22" s="32">
        <f>C22*1</f>
        <v>13</v>
      </c>
      <c r="AA22" s="32">
        <f>C22*1</f>
        <v>13</v>
      </c>
      <c r="AB22" s="32">
        <f>D22*1</f>
        <v>0</v>
      </c>
      <c r="AC22" s="33"/>
      <c r="AD22" s="34"/>
      <c r="AE22" s="35"/>
      <c r="AF22" s="35"/>
      <c r="AG22" s="35"/>
      <c r="AH22" s="35"/>
      <c r="AI22" s="35"/>
    </row>
    <row r="23" spans="1:35">
      <c r="A23" s="17" t="s">
        <v>44</v>
      </c>
      <c r="B23" s="36"/>
      <c r="C23" s="36"/>
      <c r="D23" s="21"/>
      <c r="E23" s="21"/>
      <c r="F23" s="21"/>
      <c r="G23" s="21"/>
      <c r="H23" s="21">
        <v>14</v>
      </c>
      <c r="I23" s="21">
        <v>28</v>
      </c>
      <c r="J23" s="21"/>
      <c r="K23" s="21"/>
      <c r="L23" s="21">
        <v>14</v>
      </c>
      <c r="M23" s="21">
        <v>14</v>
      </c>
      <c r="N23" s="21"/>
      <c r="O23" s="21"/>
      <c r="P23" s="21">
        <v>7</v>
      </c>
      <c r="Q23" s="21">
        <v>35</v>
      </c>
      <c r="R23" s="21">
        <v>7</v>
      </c>
      <c r="S23" s="21">
        <v>7</v>
      </c>
      <c r="T23" s="21"/>
      <c r="U23" s="21"/>
      <c r="V23" s="21"/>
      <c r="W23" s="21"/>
      <c r="X23" s="21">
        <v>70</v>
      </c>
      <c r="Y23" s="21">
        <v>7</v>
      </c>
      <c r="Z23" s="21">
        <v>7</v>
      </c>
      <c r="AA23" s="21">
        <v>7</v>
      </c>
      <c r="AB23" s="21">
        <v>7</v>
      </c>
      <c r="AC23" s="22">
        <v>63</v>
      </c>
      <c r="AD23" s="23"/>
      <c r="AE23" s="24">
        <v>35</v>
      </c>
      <c r="AF23" s="24"/>
      <c r="AG23" s="24"/>
      <c r="AH23" s="24"/>
      <c r="AI23" s="24"/>
    </row>
    <row r="24" spans="1:35">
      <c r="A24" s="25"/>
      <c r="B24" s="26">
        <v>5972</v>
      </c>
      <c r="C24" s="26">
        <v>7</v>
      </c>
      <c r="D24" s="28"/>
      <c r="E24" s="29">
        <f>C24</f>
        <v>7</v>
      </c>
      <c r="F24" s="30">
        <f>C24*3</f>
        <v>21</v>
      </c>
      <c r="G24" s="30">
        <f>C24*9</f>
        <v>63</v>
      </c>
      <c r="H24" s="30">
        <f>C24*2</f>
        <v>14</v>
      </c>
      <c r="I24" s="30">
        <f>C24*4</f>
        <v>28</v>
      </c>
      <c r="J24" s="30">
        <f>C24*4</f>
        <v>28</v>
      </c>
      <c r="K24" s="30"/>
      <c r="L24" s="30">
        <f>C24*2</f>
        <v>14</v>
      </c>
      <c r="M24" s="30">
        <f>C24*4</f>
        <v>28</v>
      </c>
      <c r="N24" s="31">
        <f>B24+5*B24/100</f>
        <v>6270.6</v>
      </c>
      <c r="O24" s="30">
        <f>C24*1</f>
        <v>7</v>
      </c>
      <c r="P24" s="31"/>
      <c r="Q24" s="32">
        <f>C24*5</f>
        <v>35</v>
      </c>
      <c r="R24" s="32"/>
      <c r="S24" s="32">
        <f>C24*1</f>
        <v>7</v>
      </c>
      <c r="T24" s="32">
        <f>C24*3</f>
        <v>21</v>
      </c>
      <c r="U24" s="32"/>
      <c r="V24" s="32">
        <f>B24</f>
        <v>5972</v>
      </c>
      <c r="W24" s="32"/>
      <c r="X24" s="32"/>
      <c r="Y24" s="32">
        <f>C24*1</f>
        <v>7</v>
      </c>
      <c r="Z24" s="32">
        <f>C24*1</f>
        <v>7</v>
      </c>
      <c r="AA24" s="32">
        <f>C24*1</f>
        <v>7</v>
      </c>
      <c r="AB24" s="32">
        <f>D24*1</f>
        <v>0</v>
      </c>
      <c r="AC24" s="33"/>
      <c r="AD24" s="34"/>
      <c r="AE24" s="35"/>
      <c r="AF24" s="35"/>
      <c r="AG24" s="35"/>
      <c r="AH24" s="35"/>
      <c r="AI24" s="35"/>
    </row>
    <row r="25" spans="1:35">
      <c r="A25" s="17" t="s">
        <v>45</v>
      </c>
      <c r="B25" s="26"/>
      <c r="C25" s="26"/>
      <c r="D25" s="39"/>
      <c r="E25" s="40"/>
      <c r="F25" s="41"/>
      <c r="G25" s="41"/>
      <c r="H25" s="41">
        <v>20</v>
      </c>
      <c r="I25" s="41">
        <v>40</v>
      </c>
      <c r="J25" s="41"/>
      <c r="K25" s="41"/>
      <c r="L25" s="41">
        <v>20</v>
      </c>
      <c r="M25" s="41">
        <v>20</v>
      </c>
      <c r="N25" s="40"/>
      <c r="O25" s="41"/>
      <c r="P25" s="40">
        <v>10</v>
      </c>
      <c r="Q25" s="40">
        <v>50</v>
      </c>
      <c r="R25" s="40">
        <v>10</v>
      </c>
      <c r="S25" s="40">
        <v>10</v>
      </c>
      <c r="T25" s="40"/>
      <c r="U25" s="40"/>
      <c r="V25" s="40"/>
      <c r="W25" s="40"/>
      <c r="X25" s="40">
        <v>100</v>
      </c>
      <c r="Y25" s="40">
        <v>10</v>
      </c>
      <c r="Z25" s="40">
        <v>10</v>
      </c>
      <c r="AA25" s="40">
        <v>10</v>
      </c>
      <c r="AB25" s="40">
        <v>10</v>
      </c>
      <c r="AC25" s="42">
        <v>90</v>
      </c>
      <c r="AD25" s="43"/>
      <c r="AE25" s="44">
        <v>50</v>
      </c>
      <c r="AF25" s="24"/>
      <c r="AG25" s="24"/>
      <c r="AH25" s="24"/>
      <c r="AI25" s="24"/>
    </row>
    <row r="26" spans="1:35">
      <c r="A26" s="25"/>
      <c r="B26" s="26">
        <v>9950</v>
      </c>
      <c r="C26" s="26">
        <v>10</v>
      </c>
      <c r="D26" s="28"/>
      <c r="E26" s="29">
        <f>C26</f>
        <v>10</v>
      </c>
      <c r="F26" s="30">
        <f>C26*3</f>
        <v>30</v>
      </c>
      <c r="G26" s="30">
        <f>C26*9</f>
        <v>90</v>
      </c>
      <c r="H26" s="30">
        <f>C26*2</f>
        <v>20</v>
      </c>
      <c r="I26" s="30">
        <f>C26*4</f>
        <v>40</v>
      </c>
      <c r="J26" s="30">
        <f>C26*4</f>
        <v>40</v>
      </c>
      <c r="K26" s="30"/>
      <c r="L26" s="30">
        <f>C26*2</f>
        <v>20</v>
      </c>
      <c r="M26" s="30">
        <f>C26*4</f>
        <v>40</v>
      </c>
      <c r="N26" s="31">
        <f>B26+5*B26/100</f>
        <v>10447.5</v>
      </c>
      <c r="O26" s="30">
        <f>C26*1</f>
        <v>10</v>
      </c>
      <c r="P26" s="31"/>
      <c r="Q26" s="32">
        <f>C26*5</f>
        <v>50</v>
      </c>
      <c r="R26" s="32"/>
      <c r="S26" s="32">
        <f>C26*1</f>
        <v>10</v>
      </c>
      <c r="T26" s="32">
        <f>C26*3</f>
        <v>30</v>
      </c>
      <c r="U26" s="32"/>
      <c r="V26" s="32">
        <f>B26</f>
        <v>9950</v>
      </c>
      <c r="W26" s="32"/>
      <c r="X26" s="32"/>
      <c r="Y26" s="32">
        <f>C26*1</f>
        <v>10</v>
      </c>
      <c r="Z26" s="32">
        <f>C26*1</f>
        <v>10</v>
      </c>
      <c r="AA26" s="32">
        <f>C26*1</f>
        <v>10</v>
      </c>
      <c r="AB26" s="32">
        <f>D26*1</f>
        <v>0</v>
      </c>
      <c r="AC26" s="33"/>
      <c r="AD26" s="34"/>
      <c r="AE26" s="35"/>
      <c r="AF26" s="35"/>
      <c r="AG26" s="35"/>
      <c r="AH26" s="35"/>
      <c r="AI26" s="35"/>
    </row>
    <row r="27" spans="1:35">
      <c r="A27" s="17" t="s">
        <v>46</v>
      </c>
      <c r="B27" s="26"/>
      <c r="C27" s="26"/>
      <c r="D27" s="39"/>
      <c r="E27" s="40">
        <v>1</v>
      </c>
      <c r="F27" s="41"/>
      <c r="G27" s="41"/>
      <c r="H27" s="41">
        <v>22</v>
      </c>
      <c r="I27" s="41">
        <v>44</v>
      </c>
      <c r="J27" s="41"/>
      <c r="K27" s="41"/>
      <c r="L27" s="41">
        <v>22</v>
      </c>
      <c r="M27" s="41">
        <v>22</v>
      </c>
      <c r="N27" s="40"/>
      <c r="O27" s="41"/>
      <c r="P27" s="40">
        <v>11</v>
      </c>
      <c r="Q27" s="40">
        <v>55</v>
      </c>
      <c r="R27" s="40">
        <v>11</v>
      </c>
      <c r="S27" s="40">
        <v>11</v>
      </c>
      <c r="T27" s="40"/>
      <c r="U27" s="40"/>
      <c r="V27" s="40"/>
      <c r="W27" s="40"/>
      <c r="X27" s="40">
        <v>110</v>
      </c>
      <c r="Y27" s="40">
        <v>11</v>
      </c>
      <c r="Z27" s="40">
        <v>11</v>
      </c>
      <c r="AA27" s="40">
        <v>11</v>
      </c>
      <c r="AB27" s="40">
        <v>11</v>
      </c>
      <c r="AC27" s="42">
        <v>99</v>
      </c>
      <c r="AD27" s="43"/>
      <c r="AE27" s="44">
        <v>55</v>
      </c>
      <c r="AF27" s="24"/>
      <c r="AG27" s="24"/>
      <c r="AH27" s="24"/>
      <c r="AI27" s="24"/>
    </row>
    <row r="28" spans="1:35">
      <c r="A28" s="25"/>
      <c r="B28" s="26">
        <v>8899</v>
      </c>
      <c r="C28" s="26">
        <v>11</v>
      </c>
      <c r="D28" s="28"/>
      <c r="E28" s="29">
        <f>C28</f>
        <v>11</v>
      </c>
      <c r="F28" s="30">
        <f>C28*3</f>
        <v>33</v>
      </c>
      <c r="G28" s="30">
        <f>C28*9</f>
        <v>99</v>
      </c>
      <c r="H28" s="30">
        <f>C28*2</f>
        <v>22</v>
      </c>
      <c r="I28" s="30">
        <f>C28*4</f>
        <v>44</v>
      </c>
      <c r="J28" s="30">
        <f>C28*4</f>
        <v>44</v>
      </c>
      <c r="K28" s="30"/>
      <c r="L28" s="30">
        <f>C28*2</f>
        <v>22</v>
      </c>
      <c r="M28" s="30">
        <f>C28*4</f>
        <v>44</v>
      </c>
      <c r="N28" s="31">
        <f>B28+5*B28/100</f>
        <v>9343.9500000000007</v>
      </c>
      <c r="O28" s="30">
        <f>C28*1</f>
        <v>11</v>
      </c>
      <c r="P28" s="31"/>
      <c r="Q28" s="32">
        <f>C28*5</f>
        <v>55</v>
      </c>
      <c r="R28" s="32"/>
      <c r="S28" s="32">
        <f>C28*1</f>
        <v>11</v>
      </c>
      <c r="T28" s="32">
        <f>C28*3</f>
        <v>33</v>
      </c>
      <c r="U28" s="32"/>
      <c r="V28" s="32">
        <f>B28</f>
        <v>8899</v>
      </c>
      <c r="W28" s="32"/>
      <c r="X28" s="32"/>
      <c r="Y28" s="32">
        <f>C28*1</f>
        <v>11</v>
      </c>
      <c r="Z28" s="32">
        <f>C28*1</f>
        <v>11</v>
      </c>
      <c r="AA28" s="32">
        <f>C28*1</f>
        <v>11</v>
      </c>
      <c r="AB28" s="32">
        <f>D28*1</f>
        <v>0</v>
      </c>
      <c r="AC28" s="33"/>
      <c r="AD28" s="34"/>
      <c r="AE28" s="35"/>
      <c r="AF28" s="35"/>
      <c r="AG28" s="35"/>
      <c r="AH28" s="35"/>
      <c r="AI28" s="35"/>
    </row>
    <row r="29" spans="1:35">
      <c r="A29" s="17" t="s">
        <v>47</v>
      </c>
      <c r="B29" s="26"/>
      <c r="C29" s="26"/>
      <c r="D29" s="39"/>
      <c r="E29" s="40"/>
      <c r="F29" s="41"/>
      <c r="G29" s="41"/>
      <c r="H29" s="41">
        <v>2</v>
      </c>
      <c r="I29" s="41">
        <v>4</v>
      </c>
      <c r="J29" s="41"/>
      <c r="K29" s="41"/>
      <c r="L29" s="41">
        <v>2</v>
      </c>
      <c r="M29" s="41">
        <v>2</v>
      </c>
      <c r="N29" s="40"/>
      <c r="O29" s="41"/>
      <c r="P29" s="40">
        <v>1</v>
      </c>
      <c r="Q29" s="40">
        <v>5</v>
      </c>
      <c r="R29" s="40">
        <v>1</v>
      </c>
      <c r="S29" s="40">
        <v>1</v>
      </c>
      <c r="T29" s="40"/>
      <c r="U29" s="40"/>
      <c r="V29" s="40"/>
      <c r="W29" s="40"/>
      <c r="X29" s="40">
        <v>100</v>
      </c>
      <c r="Y29" s="40">
        <v>10</v>
      </c>
      <c r="Z29" s="40">
        <v>10</v>
      </c>
      <c r="AA29" s="40">
        <v>10</v>
      </c>
      <c r="AB29" s="40">
        <v>10</v>
      </c>
      <c r="AC29" s="42">
        <v>9</v>
      </c>
      <c r="AD29" s="43"/>
      <c r="AE29" s="44">
        <v>50</v>
      </c>
      <c r="AF29" s="24"/>
      <c r="AG29" s="24"/>
      <c r="AH29" s="24"/>
      <c r="AI29" s="24"/>
    </row>
    <row r="30" spans="1:35">
      <c r="A30" s="25"/>
      <c r="B30" s="26">
        <v>943</v>
      </c>
      <c r="C30" s="26">
        <v>1</v>
      </c>
      <c r="D30" s="28"/>
      <c r="E30" s="29">
        <f>C30</f>
        <v>1</v>
      </c>
      <c r="F30" s="30">
        <f>C30*3</f>
        <v>3</v>
      </c>
      <c r="G30" s="30">
        <f>C30*9</f>
        <v>9</v>
      </c>
      <c r="H30" s="30">
        <f>C30*2</f>
        <v>2</v>
      </c>
      <c r="I30" s="30">
        <f>C30*4</f>
        <v>4</v>
      </c>
      <c r="J30" s="30">
        <f>C30*4</f>
        <v>4</v>
      </c>
      <c r="K30" s="30"/>
      <c r="L30" s="30">
        <f>C30*2</f>
        <v>2</v>
      </c>
      <c r="M30" s="30">
        <f>C30*4</f>
        <v>4</v>
      </c>
      <c r="N30" s="31">
        <f>B30+5*B30/100</f>
        <v>990.15</v>
      </c>
      <c r="O30" s="30">
        <f>C30*1</f>
        <v>1</v>
      </c>
      <c r="P30" s="31"/>
      <c r="Q30" s="32">
        <f>C30*5</f>
        <v>5</v>
      </c>
      <c r="R30" s="32"/>
      <c r="S30" s="32">
        <f>C30*1</f>
        <v>1</v>
      </c>
      <c r="T30" s="32">
        <f>C30*3</f>
        <v>3</v>
      </c>
      <c r="U30" s="32"/>
      <c r="V30" s="32">
        <f>B30</f>
        <v>943</v>
      </c>
      <c r="W30" s="32"/>
      <c r="X30" s="32"/>
      <c r="Y30" s="32">
        <f>C30*1</f>
        <v>1</v>
      </c>
      <c r="Z30" s="32">
        <f>C30*1</f>
        <v>1</v>
      </c>
      <c r="AA30" s="32">
        <f>C30*1</f>
        <v>1</v>
      </c>
      <c r="AB30" s="32">
        <f>D30*1</f>
        <v>0</v>
      </c>
      <c r="AC30" s="33"/>
      <c r="AD30" s="34"/>
      <c r="AE30" s="35"/>
      <c r="AF30" s="35"/>
      <c r="AG30" s="35"/>
      <c r="AH30" s="35"/>
      <c r="AI30" s="35"/>
    </row>
    <row r="31" spans="1:35">
      <c r="A31" s="17" t="s">
        <v>48</v>
      </c>
      <c r="B31" s="26"/>
      <c r="C31" s="26"/>
      <c r="D31" s="39"/>
      <c r="E31" s="40"/>
      <c r="F31" s="41"/>
      <c r="G31" s="41"/>
      <c r="H31" s="41">
        <v>16</v>
      </c>
      <c r="I31" s="41">
        <v>32</v>
      </c>
      <c r="J31" s="41"/>
      <c r="K31" s="41"/>
      <c r="L31" s="41">
        <v>16</v>
      </c>
      <c r="M31" s="41">
        <v>16</v>
      </c>
      <c r="N31" s="40"/>
      <c r="O31" s="41"/>
      <c r="P31" s="40">
        <v>8</v>
      </c>
      <c r="Q31" s="40">
        <v>40</v>
      </c>
      <c r="R31" s="40">
        <v>8</v>
      </c>
      <c r="S31" s="40">
        <v>8</v>
      </c>
      <c r="T31" s="40"/>
      <c r="U31" s="40"/>
      <c r="V31" s="40"/>
      <c r="W31" s="40"/>
      <c r="X31" s="40">
        <v>80</v>
      </c>
      <c r="Y31" s="40">
        <v>8</v>
      </c>
      <c r="Z31" s="40">
        <v>8</v>
      </c>
      <c r="AA31" s="40">
        <v>8</v>
      </c>
      <c r="AB31" s="40">
        <v>8</v>
      </c>
      <c r="AC31" s="42">
        <v>72</v>
      </c>
      <c r="AD31" s="43"/>
      <c r="AE31" s="44">
        <v>40</v>
      </c>
      <c r="AF31" s="24"/>
      <c r="AG31" s="24"/>
      <c r="AH31" s="24"/>
      <c r="AI31" s="24"/>
    </row>
    <row r="32" spans="1:35">
      <c r="A32" s="25"/>
      <c r="B32" s="26">
        <v>4974</v>
      </c>
      <c r="C32" s="26">
        <v>8</v>
      </c>
      <c r="D32" s="28"/>
      <c r="E32" s="29">
        <f>C32</f>
        <v>8</v>
      </c>
      <c r="F32" s="30">
        <f>C32*3</f>
        <v>24</v>
      </c>
      <c r="G32" s="30">
        <f>C32*9</f>
        <v>72</v>
      </c>
      <c r="H32" s="30">
        <f>C32*2</f>
        <v>16</v>
      </c>
      <c r="I32" s="30">
        <f>C32*4</f>
        <v>32</v>
      </c>
      <c r="J32" s="30">
        <f>C32*4</f>
        <v>32</v>
      </c>
      <c r="K32" s="30"/>
      <c r="L32" s="30">
        <f>C32*2</f>
        <v>16</v>
      </c>
      <c r="M32" s="30">
        <f>C32*4</f>
        <v>32</v>
      </c>
      <c r="N32" s="31">
        <f>B32+5*B32/100</f>
        <v>5222.7</v>
      </c>
      <c r="O32" s="30">
        <f>C32*1</f>
        <v>8</v>
      </c>
      <c r="P32" s="31"/>
      <c r="Q32" s="32">
        <f>C32*5</f>
        <v>40</v>
      </c>
      <c r="R32" s="32"/>
      <c r="S32" s="32">
        <f>C32*1</f>
        <v>8</v>
      </c>
      <c r="T32" s="32">
        <f>C32*3</f>
        <v>24</v>
      </c>
      <c r="U32" s="32"/>
      <c r="V32" s="32">
        <f>B32</f>
        <v>4974</v>
      </c>
      <c r="W32" s="32"/>
      <c r="X32" s="32"/>
      <c r="Y32" s="32">
        <f>C32*1</f>
        <v>8</v>
      </c>
      <c r="Z32" s="32">
        <f>C32*1</f>
        <v>8</v>
      </c>
      <c r="AA32" s="32">
        <f>C32*1</f>
        <v>8</v>
      </c>
      <c r="AB32" s="32">
        <f>D32*1</f>
        <v>0</v>
      </c>
      <c r="AC32" s="33"/>
      <c r="AD32" s="34"/>
      <c r="AE32" s="35"/>
      <c r="AF32" s="35"/>
      <c r="AG32" s="35"/>
      <c r="AH32" s="35"/>
      <c r="AI32" s="35"/>
    </row>
    <row r="33" spans="1:35">
      <c r="A33" s="17" t="s">
        <v>49</v>
      </c>
      <c r="B33" s="26"/>
      <c r="C33" s="26"/>
      <c r="D33" s="39"/>
      <c r="E33" s="40">
        <v>6</v>
      </c>
      <c r="F33" s="41"/>
      <c r="G33" s="41"/>
      <c r="H33" s="41">
        <v>66</v>
      </c>
      <c r="I33" s="41">
        <v>132</v>
      </c>
      <c r="J33" s="41"/>
      <c r="K33" s="41"/>
      <c r="L33" s="41">
        <v>66</v>
      </c>
      <c r="M33" s="41">
        <v>66</v>
      </c>
      <c r="N33" s="40"/>
      <c r="O33" s="41"/>
      <c r="P33" s="40">
        <v>33</v>
      </c>
      <c r="Q33" s="40">
        <v>165</v>
      </c>
      <c r="R33" s="40">
        <v>33</v>
      </c>
      <c r="S33" s="40">
        <v>33</v>
      </c>
      <c r="T33" s="40"/>
      <c r="U33" s="40"/>
      <c r="V33" s="40"/>
      <c r="W33" s="40"/>
      <c r="X33" s="40">
        <v>330</v>
      </c>
      <c r="Y33" s="21">
        <v>33</v>
      </c>
      <c r="Z33" s="21">
        <v>33</v>
      </c>
      <c r="AA33" s="21">
        <v>33</v>
      </c>
      <c r="AB33" s="21">
        <v>33</v>
      </c>
      <c r="AC33" s="42">
        <v>297</v>
      </c>
      <c r="AD33" s="43"/>
      <c r="AE33" s="44">
        <v>165</v>
      </c>
      <c r="AF33" s="24"/>
      <c r="AG33" s="24"/>
      <c r="AH33" s="24"/>
      <c r="AI33" s="24"/>
    </row>
    <row r="34" spans="1:35">
      <c r="A34" s="25"/>
      <c r="B34" s="26">
        <v>22574</v>
      </c>
      <c r="C34" s="26">
        <v>33</v>
      </c>
      <c r="D34" s="28"/>
      <c r="E34" s="29">
        <f>C34</f>
        <v>33</v>
      </c>
      <c r="F34" s="30">
        <f>C34*3</f>
        <v>99</v>
      </c>
      <c r="G34" s="30">
        <f>C34*9</f>
        <v>297</v>
      </c>
      <c r="H34" s="30">
        <f>C34*2</f>
        <v>66</v>
      </c>
      <c r="I34" s="30">
        <f>C34*4</f>
        <v>132</v>
      </c>
      <c r="J34" s="30">
        <f>C34*4</f>
        <v>132</v>
      </c>
      <c r="K34" s="30"/>
      <c r="L34" s="30">
        <f>C34*2</f>
        <v>66</v>
      </c>
      <c r="M34" s="30">
        <f>C34*4</f>
        <v>132</v>
      </c>
      <c r="N34" s="31">
        <f>B34+5*B34/100</f>
        <v>23702.7</v>
      </c>
      <c r="O34" s="30">
        <f>C34*1</f>
        <v>33</v>
      </c>
      <c r="P34" s="31"/>
      <c r="Q34" s="32">
        <f>C34*5</f>
        <v>165</v>
      </c>
      <c r="R34" s="32"/>
      <c r="S34" s="32">
        <f>C34*1</f>
        <v>33</v>
      </c>
      <c r="T34" s="32">
        <f>C34*3</f>
        <v>99</v>
      </c>
      <c r="U34" s="32"/>
      <c r="V34" s="32">
        <f>B34</f>
        <v>22574</v>
      </c>
      <c r="W34" s="32"/>
      <c r="X34" s="32"/>
      <c r="Y34" s="32">
        <f>C34*1</f>
        <v>33</v>
      </c>
      <c r="Z34" s="32">
        <f>C34*1</f>
        <v>33</v>
      </c>
      <c r="AA34" s="32">
        <f>C34*1</f>
        <v>33</v>
      </c>
      <c r="AB34" s="32">
        <f>D34*1</f>
        <v>0</v>
      </c>
      <c r="AC34" s="33"/>
      <c r="AD34" s="34"/>
      <c r="AE34" s="35"/>
      <c r="AF34" s="35"/>
      <c r="AG34" s="35"/>
      <c r="AH34" s="35"/>
      <c r="AI34" s="35"/>
    </row>
    <row r="35" spans="1:35">
      <c r="A35" s="17" t="s">
        <v>50</v>
      </c>
      <c r="B35" s="26"/>
      <c r="C35" s="26"/>
      <c r="D35" s="39"/>
      <c r="E35" s="40"/>
      <c r="F35" s="41"/>
      <c r="G35" s="41"/>
      <c r="H35" s="41">
        <v>22</v>
      </c>
      <c r="I35" s="41">
        <v>44</v>
      </c>
      <c r="J35" s="41"/>
      <c r="K35" s="41"/>
      <c r="L35" s="41">
        <v>22</v>
      </c>
      <c r="M35" s="41">
        <v>22</v>
      </c>
      <c r="N35" s="40"/>
      <c r="O35" s="41"/>
      <c r="P35" s="40">
        <v>11</v>
      </c>
      <c r="Q35" s="40">
        <v>55</v>
      </c>
      <c r="R35" s="40">
        <v>11</v>
      </c>
      <c r="S35" s="40">
        <v>11</v>
      </c>
      <c r="T35" s="40"/>
      <c r="U35" s="40"/>
      <c r="V35" s="40"/>
      <c r="W35" s="40"/>
      <c r="X35" s="40">
        <v>110</v>
      </c>
      <c r="Y35" s="40">
        <v>11</v>
      </c>
      <c r="Z35" s="40">
        <v>11</v>
      </c>
      <c r="AA35" s="40">
        <v>11</v>
      </c>
      <c r="AB35" s="40">
        <v>11</v>
      </c>
      <c r="AC35" s="42">
        <v>99</v>
      </c>
      <c r="AD35" s="43"/>
      <c r="AE35" s="44">
        <v>55</v>
      </c>
      <c r="AF35" s="24"/>
      <c r="AG35" s="24"/>
      <c r="AH35" s="24"/>
      <c r="AI35" s="24"/>
    </row>
    <row r="36" spans="1:35">
      <c r="A36" s="25"/>
      <c r="B36" s="26">
        <v>10611</v>
      </c>
      <c r="C36" s="26">
        <v>11</v>
      </c>
      <c r="D36" s="28"/>
      <c r="E36" s="29">
        <f>C36</f>
        <v>11</v>
      </c>
      <c r="F36" s="30">
        <f>C36*3</f>
        <v>33</v>
      </c>
      <c r="G36" s="30">
        <f>C36*9</f>
        <v>99</v>
      </c>
      <c r="H36" s="30">
        <f>C36*2</f>
        <v>22</v>
      </c>
      <c r="I36" s="30">
        <f>C36*4</f>
        <v>44</v>
      </c>
      <c r="J36" s="30">
        <f>C36*4</f>
        <v>44</v>
      </c>
      <c r="K36" s="30"/>
      <c r="L36" s="30">
        <f>C36*2</f>
        <v>22</v>
      </c>
      <c r="M36" s="30">
        <f>C36*4</f>
        <v>44</v>
      </c>
      <c r="N36" s="31">
        <f>B36+5*B36/100</f>
        <v>11141.55</v>
      </c>
      <c r="O36" s="30">
        <f>C36*1</f>
        <v>11</v>
      </c>
      <c r="P36" s="31"/>
      <c r="Q36" s="32">
        <f>C36*5</f>
        <v>55</v>
      </c>
      <c r="R36" s="32"/>
      <c r="S36" s="32">
        <f>C36*1</f>
        <v>11</v>
      </c>
      <c r="T36" s="32">
        <f>C36*3</f>
        <v>33</v>
      </c>
      <c r="U36" s="32"/>
      <c r="V36" s="32">
        <f>B36</f>
        <v>10611</v>
      </c>
      <c r="W36" s="32"/>
      <c r="X36" s="32"/>
      <c r="Y36" s="32">
        <f>C36*1</f>
        <v>11</v>
      </c>
      <c r="Z36" s="32">
        <f>C36*1</f>
        <v>11</v>
      </c>
      <c r="AA36" s="32">
        <f>C36*1</f>
        <v>11</v>
      </c>
      <c r="AB36" s="32">
        <f>D36*1</f>
        <v>0</v>
      </c>
      <c r="AC36" s="33"/>
      <c r="AD36" s="34"/>
      <c r="AE36" s="35"/>
      <c r="AF36" s="35"/>
      <c r="AG36" s="35"/>
      <c r="AH36" s="35"/>
      <c r="AI36" s="35"/>
    </row>
    <row r="37" spans="1:35">
      <c r="A37" s="17" t="s">
        <v>51</v>
      </c>
      <c r="B37" s="26"/>
      <c r="C37" s="26"/>
      <c r="D37" s="39"/>
      <c r="E37" s="40"/>
      <c r="F37" s="41"/>
      <c r="G37" s="41"/>
      <c r="H37" s="41">
        <v>2</v>
      </c>
      <c r="I37" s="41">
        <v>4</v>
      </c>
      <c r="J37" s="41"/>
      <c r="K37" s="41"/>
      <c r="L37" s="41">
        <v>2</v>
      </c>
      <c r="M37" s="41">
        <v>2</v>
      </c>
      <c r="N37" s="40"/>
      <c r="O37" s="41"/>
      <c r="P37" s="40">
        <v>1</v>
      </c>
      <c r="Q37" s="40">
        <v>5</v>
      </c>
      <c r="R37" s="40">
        <v>1</v>
      </c>
      <c r="S37" s="40">
        <v>1</v>
      </c>
      <c r="T37" s="40"/>
      <c r="U37" s="40"/>
      <c r="V37" s="40"/>
      <c r="W37" s="40"/>
      <c r="X37" s="40">
        <v>10</v>
      </c>
      <c r="Y37" s="40">
        <v>1</v>
      </c>
      <c r="Z37" s="40">
        <v>1</v>
      </c>
      <c r="AA37" s="40">
        <v>1</v>
      </c>
      <c r="AB37" s="40">
        <v>1</v>
      </c>
      <c r="AC37" s="42">
        <v>9</v>
      </c>
      <c r="AD37" s="43"/>
      <c r="AE37" s="44">
        <v>5</v>
      </c>
      <c r="AF37" s="24"/>
      <c r="AG37" s="24"/>
      <c r="AH37" s="24"/>
      <c r="AI37" s="24"/>
    </row>
    <row r="38" spans="1:35">
      <c r="A38" s="25"/>
      <c r="B38" s="26">
        <v>448</v>
      </c>
      <c r="C38" s="26">
        <v>1</v>
      </c>
      <c r="D38" s="28"/>
      <c r="E38" s="29">
        <f>C38</f>
        <v>1</v>
      </c>
      <c r="F38" s="30">
        <f>C38*3</f>
        <v>3</v>
      </c>
      <c r="G38" s="30">
        <f>C38*9</f>
        <v>9</v>
      </c>
      <c r="H38" s="30">
        <f>C38*2</f>
        <v>2</v>
      </c>
      <c r="I38" s="30">
        <f>C38*4</f>
        <v>4</v>
      </c>
      <c r="J38" s="30">
        <f>C38*4</f>
        <v>4</v>
      </c>
      <c r="K38" s="30"/>
      <c r="L38" s="30">
        <f>C38*2</f>
        <v>2</v>
      </c>
      <c r="M38" s="30">
        <f>C38*4</f>
        <v>4</v>
      </c>
      <c r="N38" s="31">
        <f>B38+5*B38/100</f>
        <v>470.4</v>
      </c>
      <c r="O38" s="30">
        <f>C38*1</f>
        <v>1</v>
      </c>
      <c r="P38" s="31"/>
      <c r="Q38" s="32">
        <f>C38*5</f>
        <v>5</v>
      </c>
      <c r="R38" s="32"/>
      <c r="S38" s="32">
        <f>C38*1</f>
        <v>1</v>
      </c>
      <c r="T38" s="32">
        <f>C38*3</f>
        <v>3</v>
      </c>
      <c r="U38" s="32"/>
      <c r="V38" s="32">
        <f>B38</f>
        <v>448</v>
      </c>
      <c r="W38" s="32"/>
      <c r="X38" s="32"/>
      <c r="Y38" s="32">
        <f>C38*1</f>
        <v>1</v>
      </c>
      <c r="Z38" s="32">
        <f>C38*1</f>
        <v>1</v>
      </c>
      <c r="AA38" s="32">
        <f>C38*1</f>
        <v>1</v>
      </c>
      <c r="AB38" s="32">
        <f>D38*1</f>
        <v>0</v>
      </c>
      <c r="AC38" s="33"/>
      <c r="AD38" s="34"/>
      <c r="AE38" s="35"/>
      <c r="AF38" s="35"/>
      <c r="AG38" s="35"/>
      <c r="AH38" s="35"/>
      <c r="AI38" s="35"/>
    </row>
    <row r="39" spans="1:35">
      <c r="A39" s="17" t="s">
        <v>52</v>
      </c>
      <c r="B39" s="26"/>
      <c r="C39" s="26"/>
      <c r="D39" s="39"/>
      <c r="E39" s="40"/>
      <c r="F39" s="41"/>
      <c r="G39" s="41"/>
      <c r="H39" s="41">
        <v>6</v>
      </c>
      <c r="I39" s="41">
        <v>12</v>
      </c>
      <c r="J39" s="41"/>
      <c r="K39" s="41"/>
      <c r="L39" s="41">
        <v>6</v>
      </c>
      <c r="M39" s="41">
        <v>6</v>
      </c>
      <c r="N39" s="40"/>
      <c r="O39" s="41"/>
      <c r="P39" s="40">
        <v>3</v>
      </c>
      <c r="Q39" s="40">
        <v>15</v>
      </c>
      <c r="R39" s="40">
        <v>3</v>
      </c>
      <c r="S39" s="40">
        <v>3</v>
      </c>
      <c r="T39" s="40"/>
      <c r="U39" s="40"/>
      <c r="V39" s="40"/>
      <c r="W39" s="40"/>
      <c r="X39" s="40">
        <v>30</v>
      </c>
      <c r="Y39" s="40">
        <v>3</v>
      </c>
      <c r="Z39" s="40">
        <v>3</v>
      </c>
      <c r="AA39" s="40">
        <v>3</v>
      </c>
      <c r="AB39" s="40">
        <v>3</v>
      </c>
      <c r="AC39" s="42">
        <v>27</v>
      </c>
      <c r="AD39" s="43"/>
      <c r="AE39" s="44">
        <v>15</v>
      </c>
      <c r="AF39" s="24"/>
      <c r="AG39" s="24"/>
      <c r="AH39" s="24"/>
      <c r="AI39" s="24"/>
    </row>
    <row r="40" spans="1:35">
      <c r="A40" s="25"/>
      <c r="B40" s="26">
        <v>2949</v>
      </c>
      <c r="C40" s="26">
        <v>3</v>
      </c>
      <c r="D40" s="28"/>
      <c r="E40" s="29">
        <f>C40</f>
        <v>3</v>
      </c>
      <c r="F40" s="30">
        <f>C40*3</f>
        <v>9</v>
      </c>
      <c r="G40" s="30">
        <f>C40*9</f>
        <v>27</v>
      </c>
      <c r="H40" s="30">
        <f>C40*2</f>
        <v>6</v>
      </c>
      <c r="I40" s="30">
        <f>C40*4</f>
        <v>12</v>
      </c>
      <c r="J40" s="30">
        <f>C40*4</f>
        <v>12</v>
      </c>
      <c r="K40" s="30"/>
      <c r="L40" s="30">
        <f>C40*2</f>
        <v>6</v>
      </c>
      <c r="M40" s="30">
        <f>C40*4</f>
        <v>12</v>
      </c>
      <c r="N40" s="31">
        <f>B40+5*B40/100</f>
        <v>3096.45</v>
      </c>
      <c r="O40" s="30">
        <f>C40*1</f>
        <v>3</v>
      </c>
      <c r="P40" s="31"/>
      <c r="Q40" s="32">
        <f>C40*5</f>
        <v>15</v>
      </c>
      <c r="R40" s="32"/>
      <c r="S40" s="32">
        <f>C40*1</f>
        <v>3</v>
      </c>
      <c r="T40" s="32">
        <f>C40*3</f>
        <v>9</v>
      </c>
      <c r="U40" s="32"/>
      <c r="V40" s="32">
        <f>B40</f>
        <v>2949</v>
      </c>
      <c r="W40" s="32"/>
      <c r="X40" s="32"/>
      <c r="Y40" s="32">
        <f>C40*1</f>
        <v>3</v>
      </c>
      <c r="Z40" s="32">
        <f>C40*1</f>
        <v>3</v>
      </c>
      <c r="AA40" s="32">
        <f>C40*1</f>
        <v>3</v>
      </c>
      <c r="AB40" s="32">
        <f>D40*1</f>
        <v>0</v>
      </c>
      <c r="AC40" s="33"/>
      <c r="AD40" s="34"/>
      <c r="AE40" s="35"/>
      <c r="AF40" s="35"/>
      <c r="AG40" s="35"/>
      <c r="AH40" s="35"/>
      <c r="AI40" s="35"/>
    </row>
    <row r="41" spans="1:35">
      <c r="A41" s="17" t="s">
        <v>53</v>
      </c>
      <c r="B41" s="26"/>
      <c r="C41" s="26"/>
      <c r="D41" s="39"/>
      <c r="E41" s="40"/>
      <c r="F41" s="41"/>
      <c r="G41" s="41"/>
      <c r="H41" s="41">
        <v>10</v>
      </c>
      <c r="I41" s="41">
        <v>20</v>
      </c>
      <c r="J41" s="41"/>
      <c r="K41" s="41"/>
      <c r="L41" s="41">
        <v>10</v>
      </c>
      <c r="M41" s="41">
        <v>10</v>
      </c>
      <c r="N41" s="40"/>
      <c r="O41" s="41"/>
      <c r="P41" s="40">
        <v>5</v>
      </c>
      <c r="Q41" s="40">
        <v>25</v>
      </c>
      <c r="R41" s="40">
        <v>5</v>
      </c>
      <c r="S41" s="40">
        <v>5</v>
      </c>
      <c r="T41" s="40"/>
      <c r="U41" s="40"/>
      <c r="V41" s="40"/>
      <c r="W41" s="40"/>
      <c r="X41" s="40">
        <v>50</v>
      </c>
      <c r="Y41" s="40">
        <v>5</v>
      </c>
      <c r="Z41" s="40">
        <v>5</v>
      </c>
      <c r="AA41" s="40">
        <v>5</v>
      </c>
      <c r="AB41" s="40">
        <v>5</v>
      </c>
      <c r="AC41" s="42">
        <v>45</v>
      </c>
      <c r="AD41" s="43"/>
      <c r="AE41" s="44">
        <v>25</v>
      </c>
      <c r="AF41" s="24"/>
      <c r="AG41" s="24"/>
      <c r="AH41" s="24"/>
      <c r="AI41" s="24"/>
    </row>
    <row r="42" spans="1:35">
      <c r="A42" s="25"/>
      <c r="B42" s="26">
        <v>3423</v>
      </c>
      <c r="C42" s="26">
        <v>5</v>
      </c>
      <c r="D42" s="28"/>
      <c r="E42" s="29">
        <f>C42</f>
        <v>5</v>
      </c>
      <c r="F42" s="30">
        <f>C42*3</f>
        <v>15</v>
      </c>
      <c r="G42" s="30">
        <f>C42*9</f>
        <v>45</v>
      </c>
      <c r="H42" s="30">
        <f>C42*2</f>
        <v>10</v>
      </c>
      <c r="I42" s="30">
        <f>C42*4</f>
        <v>20</v>
      </c>
      <c r="J42" s="30">
        <f>C42*4</f>
        <v>20</v>
      </c>
      <c r="K42" s="30"/>
      <c r="L42" s="30">
        <f>C42*2</f>
        <v>10</v>
      </c>
      <c r="M42" s="30">
        <f>C42*4</f>
        <v>20</v>
      </c>
      <c r="N42" s="31">
        <f>B42+5*B42/100</f>
        <v>3594.15</v>
      </c>
      <c r="O42" s="30">
        <f>C42*1</f>
        <v>5</v>
      </c>
      <c r="P42" s="31"/>
      <c r="Q42" s="32">
        <f>C42*5</f>
        <v>25</v>
      </c>
      <c r="R42" s="32"/>
      <c r="S42" s="32">
        <f>C42*1</f>
        <v>5</v>
      </c>
      <c r="T42" s="32">
        <f>C42*3</f>
        <v>15</v>
      </c>
      <c r="U42" s="32"/>
      <c r="V42" s="32">
        <f>B42</f>
        <v>3423</v>
      </c>
      <c r="W42" s="32"/>
      <c r="X42" s="32"/>
      <c r="Y42" s="32">
        <f>C42*1</f>
        <v>5</v>
      </c>
      <c r="Z42" s="32">
        <f>C42*1</f>
        <v>5</v>
      </c>
      <c r="AA42" s="32">
        <f>C42*1</f>
        <v>5</v>
      </c>
      <c r="AB42" s="32">
        <f>D42*1</f>
        <v>0</v>
      </c>
      <c r="AC42" s="33"/>
      <c r="AD42" s="34"/>
      <c r="AE42" s="35"/>
      <c r="AF42" s="35"/>
      <c r="AG42" s="35"/>
      <c r="AH42" s="35"/>
      <c r="AI42" s="35"/>
    </row>
    <row r="43" spans="1:35">
      <c r="A43" s="17" t="s">
        <v>54</v>
      </c>
      <c r="B43" s="26"/>
      <c r="C43" s="26"/>
      <c r="D43" s="39"/>
      <c r="E43" s="40"/>
      <c r="F43" s="41"/>
      <c r="G43" s="41"/>
      <c r="H43" s="41">
        <v>10</v>
      </c>
      <c r="I43" s="41">
        <v>20</v>
      </c>
      <c r="J43" s="41"/>
      <c r="K43" s="41"/>
      <c r="L43" s="41">
        <v>10</v>
      </c>
      <c r="M43" s="41">
        <v>10</v>
      </c>
      <c r="N43" s="40"/>
      <c r="O43" s="41"/>
      <c r="P43" s="40">
        <v>5</v>
      </c>
      <c r="Q43" s="40">
        <v>25</v>
      </c>
      <c r="R43" s="40">
        <v>5</v>
      </c>
      <c r="S43" s="40">
        <v>5</v>
      </c>
      <c r="T43" s="40"/>
      <c r="U43" s="40"/>
      <c r="V43" s="40"/>
      <c r="W43" s="40"/>
      <c r="X43" s="40">
        <v>50</v>
      </c>
      <c r="Y43" s="40">
        <v>5</v>
      </c>
      <c r="Z43" s="40">
        <v>5</v>
      </c>
      <c r="AA43" s="40">
        <v>5</v>
      </c>
      <c r="AB43" s="40">
        <v>5</v>
      </c>
      <c r="AC43" s="42">
        <v>45</v>
      </c>
      <c r="AD43" s="43"/>
      <c r="AE43" s="44">
        <v>25</v>
      </c>
      <c r="AF43" s="24"/>
      <c r="AG43" s="24"/>
      <c r="AH43" s="24"/>
      <c r="AI43" s="24"/>
    </row>
    <row r="44" spans="1:35">
      <c r="A44" s="25"/>
      <c r="B44" s="26">
        <v>4226</v>
      </c>
      <c r="C44" s="26">
        <v>5</v>
      </c>
      <c r="D44" s="28"/>
      <c r="E44" s="29">
        <f>C44</f>
        <v>5</v>
      </c>
      <c r="F44" s="30">
        <f>C44*3</f>
        <v>15</v>
      </c>
      <c r="G44" s="30">
        <f>C44*9</f>
        <v>45</v>
      </c>
      <c r="H44" s="30">
        <f>C44*2</f>
        <v>10</v>
      </c>
      <c r="I44" s="30">
        <f>C44*4</f>
        <v>20</v>
      </c>
      <c r="J44" s="30">
        <f>C44*4</f>
        <v>20</v>
      </c>
      <c r="K44" s="30"/>
      <c r="L44" s="30">
        <f>C44*2</f>
        <v>10</v>
      </c>
      <c r="M44" s="30">
        <f>C44*4</f>
        <v>20</v>
      </c>
      <c r="N44" s="31">
        <f>B44+5*B44/100</f>
        <v>4437.3</v>
      </c>
      <c r="O44" s="30">
        <f>C44*1</f>
        <v>5</v>
      </c>
      <c r="P44" s="31"/>
      <c r="Q44" s="32">
        <f>C44*5</f>
        <v>25</v>
      </c>
      <c r="R44" s="32"/>
      <c r="S44" s="32">
        <f>C44*1</f>
        <v>5</v>
      </c>
      <c r="T44" s="32">
        <f>C44*3</f>
        <v>15</v>
      </c>
      <c r="U44" s="32"/>
      <c r="V44" s="32">
        <f>B44</f>
        <v>4226</v>
      </c>
      <c r="W44" s="32"/>
      <c r="X44" s="32"/>
      <c r="Y44" s="32">
        <f>C44*1</f>
        <v>5</v>
      </c>
      <c r="Z44" s="32">
        <f>C44*1</f>
        <v>5</v>
      </c>
      <c r="AA44" s="32">
        <f>C44*1</f>
        <v>5</v>
      </c>
      <c r="AB44" s="32">
        <f>D44*1</f>
        <v>0</v>
      </c>
      <c r="AC44" s="33"/>
      <c r="AD44" s="34"/>
      <c r="AE44" s="35"/>
      <c r="AF44" s="35"/>
      <c r="AG44" s="35"/>
      <c r="AH44" s="35"/>
      <c r="AI44" s="35"/>
    </row>
    <row r="45" spans="1:35">
      <c r="A45" s="17" t="s">
        <v>55</v>
      </c>
      <c r="B45" s="26"/>
      <c r="C45" s="26"/>
      <c r="D45" s="39"/>
      <c r="E45" s="40"/>
      <c r="F45" s="41"/>
      <c r="G45" s="41"/>
      <c r="H45" s="41">
        <v>2</v>
      </c>
      <c r="I45" s="41">
        <v>4</v>
      </c>
      <c r="J45" s="41"/>
      <c r="K45" s="41"/>
      <c r="L45" s="41">
        <v>2</v>
      </c>
      <c r="M45" s="41">
        <v>2</v>
      </c>
      <c r="N45" s="40"/>
      <c r="O45" s="41"/>
      <c r="P45" s="40">
        <v>1</v>
      </c>
      <c r="Q45" s="40">
        <v>5</v>
      </c>
      <c r="R45" s="40">
        <v>1</v>
      </c>
      <c r="S45" s="40">
        <v>1</v>
      </c>
      <c r="T45" s="40"/>
      <c r="U45" s="40"/>
      <c r="V45" s="40"/>
      <c r="W45" s="40"/>
      <c r="X45" s="40">
        <v>10</v>
      </c>
      <c r="Y45" s="40">
        <v>1</v>
      </c>
      <c r="Z45" s="40">
        <v>1</v>
      </c>
      <c r="AA45" s="40">
        <v>1</v>
      </c>
      <c r="AB45" s="40">
        <v>1</v>
      </c>
      <c r="AC45" s="42">
        <v>9</v>
      </c>
      <c r="AD45" s="43"/>
      <c r="AE45" s="44">
        <v>5</v>
      </c>
      <c r="AF45" s="24"/>
      <c r="AG45" s="24"/>
      <c r="AH45" s="24"/>
      <c r="AI45" s="24"/>
    </row>
    <row r="46" spans="1:35">
      <c r="A46" s="25"/>
      <c r="B46" s="26">
        <v>846</v>
      </c>
      <c r="C46" s="26">
        <v>1</v>
      </c>
      <c r="D46" s="28"/>
      <c r="E46" s="29">
        <f>C46</f>
        <v>1</v>
      </c>
      <c r="F46" s="30">
        <f>C46*3</f>
        <v>3</v>
      </c>
      <c r="G46" s="30">
        <f>C46*9</f>
        <v>9</v>
      </c>
      <c r="H46" s="30">
        <f>C46*2</f>
        <v>2</v>
      </c>
      <c r="I46" s="30">
        <f>C46*4</f>
        <v>4</v>
      </c>
      <c r="J46" s="30">
        <f>C46*4</f>
        <v>4</v>
      </c>
      <c r="K46" s="30"/>
      <c r="L46" s="30">
        <f>C46*2</f>
        <v>2</v>
      </c>
      <c r="M46" s="30">
        <f>C46*4</f>
        <v>4</v>
      </c>
      <c r="N46" s="31">
        <f>B46+5*B46/100</f>
        <v>888.3</v>
      </c>
      <c r="O46" s="30">
        <f>C46*1</f>
        <v>1</v>
      </c>
      <c r="P46" s="31"/>
      <c r="Q46" s="32">
        <f>C46*5</f>
        <v>5</v>
      </c>
      <c r="R46" s="32"/>
      <c r="S46" s="32">
        <f>C46*1</f>
        <v>1</v>
      </c>
      <c r="T46" s="32">
        <f>C46*3</f>
        <v>3</v>
      </c>
      <c r="U46" s="32"/>
      <c r="V46" s="32">
        <f>B46</f>
        <v>846</v>
      </c>
      <c r="W46" s="32"/>
      <c r="X46" s="32"/>
      <c r="Y46" s="32">
        <f>C46*1</f>
        <v>1</v>
      </c>
      <c r="Z46" s="32">
        <f>C46*1</f>
        <v>1</v>
      </c>
      <c r="AA46" s="32">
        <f>C46*1</f>
        <v>1</v>
      </c>
      <c r="AB46" s="32">
        <f>D46*1</f>
        <v>0</v>
      </c>
      <c r="AC46" s="33"/>
      <c r="AD46" s="34"/>
      <c r="AE46" s="35"/>
      <c r="AF46" s="35"/>
      <c r="AG46" s="35"/>
      <c r="AH46" s="35"/>
      <c r="AI46" s="35"/>
    </row>
    <row r="47" spans="1:35">
      <c r="A47" s="17" t="s">
        <v>56</v>
      </c>
      <c r="B47" s="26"/>
      <c r="C47" s="26"/>
      <c r="D47" s="39"/>
      <c r="E47" s="40"/>
      <c r="F47" s="41"/>
      <c r="G47" s="41"/>
      <c r="H47" s="41">
        <v>8</v>
      </c>
      <c r="I47" s="41">
        <v>16</v>
      </c>
      <c r="J47" s="41"/>
      <c r="K47" s="41"/>
      <c r="L47" s="41">
        <v>8</v>
      </c>
      <c r="M47" s="41">
        <v>8</v>
      </c>
      <c r="N47" s="40"/>
      <c r="O47" s="41"/>
      <c r="P47" s="40">
        <v>4</v>
      </c>
      <c r="Q47" s="40">
        <v>20</v>
      </c>
      <c r="R47" s="40">
        <v>4</v>
      </c>
      <c r="S47" s="40">
        <v>4</v>
      </c>
      <c r="T47" s="40"/>
      <c r="U47" s="40"/>
      <c r="V47" s="40"/>
      <c r="W47" s="40"/>
      <c r="X47" s="40">
        <v>40</v>
      </c>
      <c r="Y47" s="40">
        <v>4</v>
      </c>
      <c r="Z47" s="40">
        <v>4</v>
      </c>
      <c r="AA47" s="40">
        <v>4</v>
      </c>
      <c r="AB47" s="40">
        <v>4</v>
      </c>
      <c r="AC47" s="42">
        <v>36</v>
      </c>
      <c r="AD47" s="43"/>
      <c r="AE47" s="40">
        <v>20</v>
      </c>
      <c r="AF47" s="24"/>
      <c r="AG47" s="24"/>
      <c r="AH47" s="24"/>
      <c r="AI47" s="24"/>
    </row>
    <row r="48" spans="1:35">
      <c r="A48" s="25"/>
      <c r="B48" s="26">
        <v>3877</v>
      </c>
      <c r="C48" s="26">
        <v>4</v>
      </c>
      <c r="D48" s="28"/>
      <c r="E48" s="29">
        <f>C48</f>
        <v>4</v>
      </c>
      <c r="F48" s="30">
        <f>C48*3</f>
        <v>12</v>
      </c>
      <c r="G48" s="30">
        <f>C48*9</f>
        <v>36</v>
      </c>
      <c r="H48" s="30">
        <f>C48*2</f>
        <v>8</v>
      </c>
      <c r="I48" s="30">
        <f>C48*4</f>
        <v>16</v>
      </c>
      <c r="J48" s="30">
        <f>C48*4</f>
        <v>16</v>
      </c>
      <c r="K48" s="30"/>
      <c r="L48" s="30">
        <f>C48*2</f>
        <v>8</v>
      </c>
      <c r="M48" s="30">
        <f>C48*4</f>
        <v>16</v>
      </c>
      <c r="N48" s="31">
        <f>B48+5*B48/100</f>
        <v>4070.85</v>
      </c>
      <c r="O48" s="30">
        <f>C48*1</f>
        <v>4</v>
      </c>
      <c r="P48" s="31"/>
      <c r="Q48" s="32">
        <f>C48*5</f>
        <v>20</v>
      </c>
      <c r="R48" s="32"/>
      <c r="S48" s="32">
        <f>C48*1</f>
        <v>4</v>
      </c>
      <c r="T48" s="32">
        <f>C48*3</f>
        <v>12</v>
      </c>
      <c r="U48" s="32"/>
      <c r="V48" s="32">
        <f>B48</f>
        <v>3877</v>
      </c>
      <c r="W48" s="32"/>
      <c r="X48" s="32"/>
      <c r="Y48" s="32">
        <f>C48*1</f>
        <v>4</v>
      </c>
      <c r="Z48" s="32">
        <f>C48*1</f>
        <v>4</v>
      </c>
      <c r="AA48" s="32">
        <f>C48*1</f>
        <v>4</v>
      </c>
      <c r="AB48" s="32">
        <f>D48*1</f>
        <v>0</v>
      </c>
      <c r="AC48" s="33"/>
      <c r="AD48" s="34"/>
      <c r="AE48" s="35"/>
      <c r="AF48" s="35"/>
      <c r="AG48" s="35"/>
      <c r="AH48" s="35"/>
      <c r="AI48" s="35"/>
    </row>
    <row r="49" spans="1:35">
      <c r="A49" s="17" t="s">
        <v>57</v>
      </c>
      <c r="B49" s="26"/>
      <c r="C49" s="26"/>
      <c r="D49" s="39"/>
      <c r="E49" s="40">
        <v>2</v>
      </c>
      <c r="F49" s="41"/>
      <c r="G49" s="41"/>
      <c r="H49" s="41">
        <v>8</v>
      </c>
      <c r="I49" s="41">
        <v>16</v>
      </c>
      <c r="J49" s="41"/>
      <c r="K49" s="41"/>
      <c r="L49" s="41">
        <v>8</v>
      </c>
      <c r="M49" s="41">
        <v>8</v>
      </c>
      <c r="N49" s="40"/>
      <c r="O49" s="41"/>
      <c r="P49" s="40">
        <v>4</v>
      </c>
      <c r="Q49" s="40">
        <v>20</v>
      </c>
      <c r="R49" s="40">
        <v>4</v>
      </c>
      <c r="S49" s="40">
        <v>4</v>
      </c>
      <c r="T49" s="40"/>
      <c r="U49" s="40"/>
      <c r="V49" s="40"/>
      <c r="W49" s="40"/>
      <c r="X49" s="40">
        <v>40</v>
      </c>
      <c r="Y49" s="40">
        <v>4</v>
      </c>
      <c r="Z49" s="40">
        <v>4</v>
      </c>
      <c r="AA49" s="40">
        <v>4</v>
      </c>
      <c r="AB49" s="40">
        <v>4</v>
      </c>
      <c r="AC49" s="42">
        <v>36</v>
      </c>
      <c r="AD49" s="43"/>
      <c r="AE49" s="40">
        <v>20</v>
      </c>
      <c r="AF49" s="24"/>
      <c r="AG49" s="24"/>
      <c r="AH49" s="24"/>
      <c r="AI49" s="24"/>
    </row>
    <row r="50" spans="1:35">
      <c r="A50" s="25"/>
      <c r="B50" s="26">
        <v>1776</v>
      </c>
      <c r="C50" s="26">
        <v>4</v>
      </c>
      <c r="D50" s="28"/>
      <c r="E50" s="29">
        <f>C50</f>
        <v>4</v>
      </c>
      <c r="F50" s="30">
        <f>C50*3</f>
        <v>12</v>
      </c>
      <c r="G50" s="30">
        <f>C50*9</f>
        <v>36</v>
      </c>
      <c r="H50" s="30">
        <f>C50*2</f>
        <v>8</v>
      </c>
      <c r="I50" s="30">
        <f>C50*4</f>
        <v>16</v>
      </c>
      <c r="J50" s="30">
        <f>C50*4</f>
        <v>16</v>
      </c>
      <c r="K50" s="30"/>
      <c r="L50" s="30">
        <f>C50*2</f>
        <v>8</v>
      </c>
      <c r="M50" s="30">
        <f>C50*4</f>
        <v>16</v>
      </c>
      <c r="N50" s="31">
        <f>B50+5*B50/100</f>
        <v>1864.8</v>
      </c>
      <c r="O50" s="30">
        <f>C50*1</f>
        <v>4</v>
      </c>
      <c r="P50" s="31"/>
      <c r="Q50" s="32">
        <f>C50*5</f>
        <v>20</v>
      </c>
      <c r="R50" s="32"/>
      <c r="S50" s="32">
        <f>C50*1</f>
        <v>4</v>
      </c>
      <c r="T50" s="32">
        <f>C50*3</f>
        <v>12</v>
      </c>
      <c r="U50" s="32"/>
      <c r="V50" s="32">
        <f>B50</f>
        <v>1776</v>
      </c>
      <c r="W50" s="32"/>
      <c r="X50" s="32"/>
      <c r="Y50" s="32">
        <f>C50*1</f>
        <v>4</v>
      </c>
      <c r="Z50" s="32">
        <f>C50*1</f>
        <v>4</v>
      </c>
      <c r="AA50" s="32">
        <f>C50*1</f>
        <v>4</v>
      </c>
      <c r="AB50" s="32">
        <f>D50*1</f>
        <v>0</v>
      </c>
      <c r="AC50" s="33"/>
      <c r="AD50" s="34"/>
      <c r="AE50" s="35"/>
      <c r="AF50" s="35"/>
      <c r="AG50" s="35"/>
      <c r="AH50" s="35"/>
      <c r="AI50" s="35"/>
    </row>
    <row r="51" spans="1:35">
      <c r="A51" s="17" t="s">
        <v>58</v>
      </c>
      <c r="B51" s="26"/>
      <c r="C51" s="26"/>
      <c r="D51" s="45">
        <f>D15+D17+D19+D21+D23+D25+D27+D29+D31+D35+D33+D37+D39+D41+D43+D47+D49</f>
        <v>0</v>
      </c>
      <c r="E51" s="45">
        <f t="shared" ref="E51:AE51" si="0">E15+E17+E19+E21+E23+E25+E27+E29+E31+E35+E33+E37+E39+E41+E43+E47+E49</f>
        <v>12</v>
      </c>
      <c r="F51" s="45">
        <f t="shared" si="0"/>
        <v>0</v>
      </c>
      <c r="G51" s="45">
        <f t="shared" si="0"/>
        <v>0</v>
      </c>
      <c r="H51" s="45">
        <f t="shared" si="0"/>
        <v>324</v>
      </c>
      <c r="I51" s="45">
        <f t="shared" si="0"/>
        <v>648</v>
      </c>
      <c r="J51" s="45">
        <f t="shared" si="0"/>
        <v>0</v>
      </c>
      <c r="K51" s="45">
        <f t="shared" si="0"/>
        <v>0</v>
      </c>
      <c r="L51" s="45">
        <f t="shared" si="0"/>
        <v>324</v>
      </c>
      <c r="M51" s="45">
        <f t="shared" si="0"/>
        <v>324</v>
      </c>
      <c r="N51" s="45">
        <f t="shared" si="0"/>
        <v>0</v>
      </c>
      <c r="O51" s="45">
        <f t="shared" si="0"/>
        <v>0</v>
      </c>
      <c r="P51" s="45">
        <f t="shared" si="0"/>
        <v>162</v>
      </c>
      <c r="Q51" s="45">
        <f t="shared" si="0"/>
        <v>810</v>
      </c>
      <c r="R51" s="45">
        <f t="shared" si="0"/>
        <v>162</v>
      </c>
      <c r="S51" s="45">
        <f t="shared" si="0"/>
        <v>162</v>
      </c>
      <c r="T51" s="45">
        <f t="shared" si="0"/>
        <v>0</v>
      </c>
      <c r="U51" s="45">
        <f t="shared" si="0"/>
        <v>0</v>
      </c>
      <c r="V51" s="45">
        <f t="shared" si="0"/>
        <v>0</v>
      </c>
      <c r="W51" s="45"/>
      <c r="X51" s="45">
        <f t="shared" si="0"/>
        <v>1710</v>
      </c>
      <c r="Y51" s="45">
        <f t="shared" si="0"/>
        <v>171</v>
      </c>
      <c r="Z51" s="45">
        <f t="shared" si="0"/>
        <v>171</v>
      </c>
      <c r="AA51" s="45">
        <f t="shared" si="0"/>
        <v>171</v>
      </c>
      <c r="AB51" s="45">
        <f t="shared" si="0"/>
        <v>171</v>
      </c>
      <c r="AC51" s="46">
        <f t="shared" si="0"/>
        <v>1458</v>
      </c>
      <c r="AD51" s="47">
        <f t="shared" si="0"/>
        <v>0</v>
      </c>
      <c r="AE51" s="45">
        <f t="shared" si="0"/>
        <v>855</v>
      </c>
      <c r="AF51" s="48"/>
      <c r="AG51" s="48"/>
      <c r="AH51" s="48"/>
      <c r="AI51" s="48"/>
    </row>
    <row r="52" spans="1:35">
      <c r="A52" s="49"/>
      <c r="B52" s="26">
        <f>B16+B18+B20+B22+B24</f>
        <v>52856</v>
      </c>
      <c r="C52" s="26">
        <f>C16+C18+C20+C22+C24</f>
        <v>66</v>
      </c>
      <c r="D52" s="50"/>
      <c r="E52" s="51">
        <f>C52</f>
        <v>66</v>
      </c>
      <c r="F52" s="52">
        <f>C52*3</f>
        <v>198</v>
      </c>
      <c r="G52" s="52">
        <f>C52*9</f>
        <v>594</v>
      </c>
      <c r="H52" s="52">
        <f>C52*2</f>
        <v>132</v>
      </c>
      <c r="I52" s="52">
        <f>C52*4</f>
        <v>264</v>
      </c>
      <c r="J52" s="52">
        <f>C52*4</f>
        <v>264</v>
      </c>
      <c r="K52" s="52"/>
      <c r="L52" s="52">
        <f>C52*2</f>
        <v>132</v>
      </c>
      <c r="M52" s="52">
        <f>C52*4</f>
        <v>264</v>
      </c>
      <c r="N52" s="50">
        <f>B52+5*B52/100</f>
        <v>55498.8</v>
      </c>
      <c r="O52" s="52">
        <f>C52*1</f>
        <v>66</v>
      </c>
      <c r="P52" s="50"/>
      <c r="Q52" s="53">
        <f>C52*5</f>
        <v>330</v>
      </c>
      <c r="R52" s="53"/>
      <c r="S52" s="53">
        <f>C52*1</f>
        <v>66</v>
      </c>
      <c r="T52" s="53">
        <f>C52*3</f>
        <v>198</v>
      </c>
      <c r="U52" s="53"/>
      <c r="V52" s="53">
        <f>B52</f>
        <v>52856</v>
      </c>
      <c r="W52" s="53"/>
      <c r="X52" s="53"/>
      <c r="Y52" s="53">
        <f>C52*1</f>
        <v>66</v>
      </c>
      <c r="Z52" s="53">
        <f>C52*1</f>
        <v>66</v>
      </c>
      <c r="AA52" s="53">
        <f>C52*1</f>
        <v>66</v>
      </c>
      <c r="AB52" s="53">
        <f>C52*1</f>
        <v>66</v>
      </c>
      <c r="AC52" s="54"/>
      <c r="AD52" s="55"/>
      <c r="AE52" s="56"/>
      <c r="AF52" s="56"/>
      <c r="AG52" s="56"/>
      <c r="AH52" s="56"/>
      <c r="AI52" s="56"/>
    </row>
    <row r="53" spans="1:35">
      <c r="A53" s="57" t="s">
        <v>59</v>
      </c>
      <c r="B53" s="58"/>
      <c r="C53" s="58"/>
      <c r="D53" s="59"/>
      <c r="E53" s="59"/>
      <c r="F53" s="59">
        <f>F52-F51</f>
        <v>198</v>
      </c>
      <c r="G53" s="59">
        <f>G52-G51</f>
        <v>594</v>
      </c>
      <c r="H53" s="59">
        <f>H52-H51</f>
        <v>-192</v>
      </c>
      <c r="I53" s="59">
        <f>I52-I51</f>
        <v>-384</v>
      </c>
      <c r="J53" s="59">
        <f>J52-J51</f>
        <v>264</v>
      </c>
      <c r="K53" s="59"/>
      <c r="L53" s="59">
        <f>L52-L51</f>
        <v>-192</v>
      </c>
      <c r="M53" s="59">
        <f>M52-M51</f>
        <v>-60</v>
      </c>
      <c r="N53" s="59"/>
      <c r="O53" s="59">
        <f>O52-O51</f>
        <v>66</v>
      </c>
      <c r="P53" s="59"/>
      <c r="Q53" s="59">
        <f>Q52-Q51</f>
        <v>-480</v>
      </c>
      <c r="R53" s="59"/>
      <c r="S53" s="59">
        <f>S52-S51</f>
        <v>-96</v>
      </c>
      <c r="T53" s="59">
        <f>T52-T51</f>
        <v>198</v>
      </c>
      <c r="U53" s="59"/>
      <c r="V53" s="59">
        <f>V52-V51</f>
        <v>52856</v>
      </c>
      <c r="W53" s="59"/>
      <c r="X53" s="59"/>
      <c r="Y53" s="59">
        <f>Y52-Y51</f>
        <v>-105</v>
      </c>
      <c r="Z53" s="59">
        <f>Z52-Z51</f>
        <v>-105</v>
      </c>
      <c r="AA53" s="59">
        <f>AA52-AA51</f>
        <v>-105</v>
      </c>
      <c r="AB53" s="59">
        <f>AB52-AB51</f>
        <v>-105</v>
      </c>
      <c r="AC53" s="60">
        <f>AC52-AC51</f>
        <v>-1458</v>
      </c>
      <c r="AD53" s="61"/>
      <c r="AE53" s="62"/>
      <c r="AF53" s="62"/>
      <c r="AG53" s="62"/>
      <c r="AH53" s="62"/>
      <c r="AI53" s="62"/>
    </row>
    <row r="54" spans="1:35">
      <c r="A54" s="63"/>
      <c r="B54" s="63"/>
      <c r="C54" s="63"/>
      <c r="D54" s="64"/>
      <c r="E54" s="64"/>
      <c r="F54" s="64"/>
      <c r="G54" s="65"/>
      <c r="H54" s="66"/>
      <c r="I54" s="65"/>
      <c r="J54" s="67"/>
      <c r="K54" s="67"/>
      <c r="N54" s="68"/>
      <c r="O54" s="68"/>
      <c r="P54" s="69"/>
      <c r="Q54" s="7" t="s">
        <v>60</v>
      </c>
    </row>
    <row r="55" spans="1:35">
      <c r="A55" s="64"/>
      <c r="B55" s="64"/>
      <c r="C55" s="64"/>
      <c r="D55" s="64"/>
      <c r="E55" s="64"/>
      <c r="F55" s="64"/>
      <c r="G55" s="64"/>
      <c r="H55" s="64"/>
      <c r="I55" s="64"/>
      <c r="J55" s="70"/>
      <c r="K55" s="70"/>
      <c r="N55" s="71" t="s">
        <v>61</v>
      </c>
      <c r="O55" s="68"/>
      <c r="P55" s="72"/>
      <c r="Q55" s="7" t="s">
        <v>62</v>
      </c>
    </row>
    <row r="56" spans="1:35">
      <c r="A56" s="73" t="s">
        <v>63</v>
      </c>
      <c r="B56" s="64"/>
      <c r="C56" s="64"/>
      <c r="D56" s="64"/>
      <c r="E56" s="64"/>
      <c r="F56" s="64"/>
      <c r="G56" s="64"/>
      <c r="H56" s="64"/>
      <c r="I56" s="64"/>
      <c r="J56" s="70"/>
      <c r="K56" s="70"/>
      <c r="N56" s="68"/>
      <c r="O56" s="68"/>
      <c r="P56" s="74"/>
      <c r="Q56" s="7" t="s">
        <v>64</v>
      </c>
    </row>
  </sheetData>
  <mergeCells count="2">
    <mergeCell ref="A8:G8"/>
    <mergeCell ref="A10:V10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Mamska</dc:creator>
  <cp:lastModifiedBy>Mamska</cp:lastModifiedBy>
  <dcterms:created xsi:type="dcterms:W3CDTF">2010-10-06T18:15:11Z</dcterms:created>
  <dcterms:modified xsi:type="dcterms:W3CDTF">2010-10-06T18:16:29Z</dcterms:modified>
</cp:coreProperties>
</file>