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360" yWindow="0" windowWidth="27060" windowHeight="16425" tabRatio="500"/>
  </bookViews>
  <sheets>
    <sheet name="Sheet1" sheetId="1" r:id="rId1"/>
    <sheet name="Sheet2" sheetId="2" r:id="rId2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55" i="1" l="1"/>
  <c r="F55" i="1"/>
  <c r="H55" i="1"/>
  <c r="J55" i="1"/>
  <c r="R55" i="1"/>
  <c r="T55" i="1"/>
  <c r="X55" i="1"/>
  <c r="T61" i="1"/>
  <c r="E55" i="1"/>
  <c r="O55" i="1"/>
  <c r="N55" i="1"/>
  <c r="P55" i="1"/>
  <c r="S55" i="1"/>
  <c r="U55" i="1"/>
  <c r="O59" i="1"/>
  <c r="AB55" i="1"/>
  <c r="AB53" i="1"/>
  <c r="AB51" i="1"/>
  <c r="AB49" i="1"/>
  <c r="E43" i="1"/>
  <c r="F43" i="1"/>
  <c r="G43" i="1"/>
  <c r="H43" i="1"/>
  <c r="I43" i="1"/>
  <c r="J43" i="1"/>
  <c r="K43" i="1"/>
  <c r="L43" i="1"/>
  <c r="M43" i="1"/>
  <c r="N43" i="1"/>
  <c r="O3" i="1"/>
  <c r="O43" i="1"/>
  <c r="P43" i="1"/>
  <c r="Q3" i="1"/>
  <c r="Q43" i="1"/>
  <c r="R43" i="1"/>
  <c r="S43" i="1"/>
  <c r="T3" i="1"/>
  <c r="T43" i="1"/>
  <c r="U43" i="1"/>
  <c r="V43" i="1"/>
  <c r="W43" i="1"/>
  <c r="X43" i="1"/>
  <c r="Y43" i="1"/>
  <c r="Z43" i="1"/>
  <c r="AB43" i="1"/>
  <c r="AB45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B47" i="1"/>
  <c r="AB3" i="1"/>
  <c r="AB39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40" i="1"/>
  <c r="AB41" i="1"/>
  <c r="AB4" i="1"/>
</calcChain>
</file>

<file path=xl/sharedStrings.xml><?xml version="1.0" encoding="utf-8"?>
<sst xmlns="http://schemas.openxmlformats.org/spreadsheetml/2006/main" count="87" uniqueCount="74">
  <si>
    <t>UPR</t>
  </si>
  <si>
    <t>PEDN</t>
  </si>
  <si>
    <t>AFIA</t>
  </si>
  <si>
    <t>NGR</t>
  </si>
  <si>
    <t>PGRP</t>
  </si>
  <si>
    <t>RDIG</t>
  </si>
  <si>
    <t>PUP</t>
  </si>
  <si>
    <t>ADC-BOC</t>
  </si>
  <si>
    <t>UNR</t>
  </si>
  <si>
    <t>PTS</t>
  </si>
  <si>
    <t>RPG</t>
  </si>
  <si>
    <t>UGDD</t>
  </si>
  <si>
    <t>UFR</t>
  </si>
  <si>
    <t>GPT</t>
  </si>
  <si>
    <t>GUD</t>
  </si>
  <si>
    <t>UFDG</t>
  </si>
  <si>
    <t>GRUP</t>
  </si>
  <si>
    <t>PNR</t>
  </si>
  <si>
    <t>UFD</t>
  </si>
  <si>
    <t>UPG</t>
  </si>
  <si>
    <t>PDGRDA</t>
  </si>
  <si>
    <t>AMBASSADES</t>
  </si>
  <si>
    <t>DIXINN</t>
  </si>
  <si>
    <t>KALOUM</t>
  </si>
  <si>
    <t>MATAM</t>
  </si>
  <si>
    <t>MATOTO</t>
  </si>
  <si>
    <t>RATOMA</t>
  </si>
  <si>
    <t>BOFFA</t>
  </si>
  <si>
    <t>BOKE</t>
  </si>
  <si>
    <t>FRIA</t>
  </si>
  <si>
    <t>DUBREKA</t>
  </si>
  <si>
    <t>PPG</t>
  </si>
  <si>
    <t>GAOUAL</t>
  </si>
  <si>
    <t>KOUNDARA</t>
  </si>
  <si>
    <t>DABOLA</t>
  </si>
  <si>
    <t>DINGUIRAYE</t>
  </si>
  <si>
    <t>FARANAH</t>
  </si>
  <si>
    <t>KISSIDOUGOU</t>
  </si>
  <si>
    <t>KANKAN</t>
  </si>
  <si>
    <t>KEROUANE</t>
  </si>
  <si>
    <t>KOUROUSSA</t>
  </si>
  <si>
    <t>MANDIANA</t>
  </si>
  <si>
    <t>SIGUIRI</t>
  </si>
  <si>
    <t>COYAH</t>
  </si>
  <si>
    <t>FORECARIAH</t>
  </si>
  <si>
    <t>KINDIA</t>
  </si>
  <si>
    <t>TELIMELE</t>
  </si>
  <si>
    <t>KOUBIA</t>
  </si>
  <si>
    <t>LABE</t>
  </si>
  <si>
    <t>LELOUMA</t>
  </si>
  <si>
    <t>MALI</t>
  </si>
  <si>
    <t>DALABA</t>
  </si>
  <si>
    <t>MAMOU</t>
  </si>
  <si>
    <t>PITA</t>
  </si>
  <si>
    <t>TOUGUE</t>
  </si>
  <si>
    <t>BEYLA</t>
  </si>
  <si>
    <t>LOLA</t>
  </si>
  <si>
    <t>GUECKEDOU</t>
  </si>
  <si>
    <t>NZEREKORE</t>
  </si>
  <si>
    <t>YOMOU</t>
  </si>
  <si>
    <t>MACENTA</t>
  </si>
  <si>
    <t>TOTAUX</t>
  </si>
  <si>
    <t>QUOTIEN</t>
  </si>
  <si>
    <t>ELUS bruts</t>
  </si>
  <si>
    <t>Uninominal</t>
  </si>
  <si>
    <t>Arrondis</t>
  </si>
  <si>
    <t>reste</t>
  </si>
  <si>
    <t>Final Elus</t>
  </si>
  <si>
    <t>appartenance</t>
  </si>
  <si>
    <t>M</t>
  </si>
  <si>
    <t>O</t>
  </si>
  <si>
    <t>Total Mouvance</t>
  </si>
  <si>
    <t>Total Opposition</t>
  </si>
  <si>
    <t>Plus fort reste allocation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</si>
</sst>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2" fontId="0" fillId="0" borderId="0" xfId="0" applyNumberForma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61"/>
  <sheetViews>
    <sheetView tabSelected="1" topLeftCell="A18" workbookViewId="0">
      <selection activeCell="C52" sqref="C52"/>
    </sheetView>
  </sheetViews>
  <sheetFormatPr defaultColWidth="11" defaultRowHeight="15.75" x14ac:dyDescent="0.25"/>
  <sheetData>
    <row r="1" spans="2:28" x14ac:dyDescent="0.25">
      <c r="E1" t="s">
        <v>0</v>
      </c>
      <c r="F1" t="s">
        <v>1</v>
      </c>
      <c r="G1" t="s">
        <v>2</v>
      </c>
      <c r="H1" t="s">
        <v>3</v>
      </c>
      <c r="I1" t="s">
        <v>4</v>
      </c>
      <c r="J1" t="s">
        <v>5</v>
      </c>
      <c r="K1" t="s">
        <v>6</v>
      </c>
      <c r="L1" t="s">
        <v>7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t="s">
        <v>14</v>
      </c>
      <c r="T1" t="s">
        <v>15</v>
      </c>
      <c r="U1" t="s">
        <v>16</v>
      </c>
      <c r="V1" t="s">
        <v>17</v>
      </c>
      <c r="W1" t="s">
        <v>18</v>
      </c>
      <c r="X1" t="s">
        <v>19</v>
      </c>
      <c r="Y1" t="s">
        <v>20</v>
      </c>
      <c r="Z1" t="s">
        <v>31</v>
      </c>
      <c r="AB1" t="s">
        <v>61</v>
      </c>
    </row>
    <row r="3" spans="2:28" x14ac:dyDescent="0.25">
      <c r="B3" t="s">
        <v>21</v>
      </c>
      <c r="E3">
        <v>615</v>
      </c>
      <c r="F3">
        <v>970</v>
      </c>
      <c r="G3">
        <v>35</v>
      </c>
      <c r="H3">
        <v>150</v>
      </c>
      <c r="I3">
        <v>53</v>
      </c>
      <c r="J3">
        <v>42</v>
      </c>
      <c r="K3">
        <v>52</v>
      </c>
      <c r="L3">
        <v>13</v>
      </c>
      <c r="M3">
        <v>59</v>
      </c>
      <c r="N3">
        <v>121</v>
      </c>
      <c r="O3">
        <f>1322+3199+233+43+69+335+1387+103+1473+304+467+42+193+37+305+113+364</f>
        <v>9989</v>
      </c>
      <c r="P3">
        <v>107</v>
      </c>
      <c r="Q3">
        <f>761+53</f>
        <v>814</v>
      </c>
      <c r="R3">
        <v>78</v>
      </c>
      <c r="S3">
        <v>463</v>
      </c>
      <c r="T3">
        <f>3482+5428+895+1780+3955+3105+876+52+513+4761+3667+27+1079+549+504+299+1562</f>
        <v>32534</v>
      </c>
      <c r="U3">
        <v>30</v>
      </c>
      <c r="V3">
        <v>33</v>
      </c>
      <c r="W3">
        <v>208</v>
      </c>
      <c r="X3">
        <v>185</v>
      </c>
      <c r="Y3">
        <v>124</v>
      </c>
      <c r="Z3">
        <v>48</v>
      </c>
      <c r="AB3">
        <f>SUM(E3:Z3)</f>
        <v>46723</v>
      </c>
    </row>
    <row r="4" spans="2:28" x14ac:dyDescent="0.25">
      <c r="B4" t="s">
        <v>22</v>
      </c>
      <c r="E4">
        <v>580</v>
      </c>
      <c r="F4">
        <v>2435</v>
      </c>
      <c r="G4">
        <v>132</v>
      </c>
      <c r="H4">
        <v>302</v>
      </c>
      <c r="I4">
        <v>220</v>
      </c>
      <c r="J4">
        <v>234</v>
      </c>
      <c r="K4">
        <v>441</v>
      </c>
      <c r="L4">
        <v>221</v>
      </c>
      <c r="M4">
        <v>210</v>
      </c>
      <c r="N4">
        <v>740</v>
      </c>
      <c r="O4">
        <v>29186</v>
      </c>
      <c r="P4">
        <v>509</v>
      </c>
      <c r="Q4">
        <v>9471</v>
      </c>
      <c r="R4">
        <v>2370</v>
      </c>
      <c r="S4">
        <v>470</v>
      </c>
      <c r="T4">
        <v>31470</v>
      </c>
      <c r="U4">
        <v>443</v>
      </c>
      <c r="V4">
        <v>176</v>
      </c>
      <c r="W4">
        <v>307</v>
      </c>
      <c r="X4">
        <v>411</v>
      </c>
      <c r="Y4">
        <v>416</v>
      </c>
      <c r="Z4">
        <v>267</v>
      </c>
      <c r="AB4">
        <f>SUM(E4:Z4)</f>
        <v>81011</v>
      </c>
    </row>
    <row r="5" spans="2:28" x14ac:dyDescent="0.25">
      <c r="B5" t="s">
        <v>23</v>
      </c>
      <c r="E5">
        <v>96</v>
      </c>
      <c r="F5">
        <v>1739</v>
      </c>
      <c r="G5">
        <v>31</v>
      </c>
      <c r="H5">
        <v>175</v>
      </c>
      <c r="I5">
        <v>90</v>
      </c>
      <c r="J5">
        <v>104</v>
      </c>
      <c r="K5">
        <v>226</v>
      </c>
      <c r="L5">
        <v>36</v>
      </c>
      <c r="M5">
        <v>65</v>
      </c>
      <c r="N5">
        <v>147</v>
      </c>
      <c r="O5">
        <v>11242</v>
      </c>
      <c r="P5">
        <v>121</v>
      </c>
      <c r="Q5">
        <v>10411</v>
      </c>
      <c r="R5">
        <v>523</v>
      </c>
      <c r="S5">
        <v>81</v>
      </c>
      <c r="T5">
        <v>3728</v>
      </c>
      <c r="U5">
        <v>41</v>
      </c>
      <c r="V5">
        <v>148</v>
      </c>
      <c r="W5">
        <v>29</v>
      </c>
      <c r="X5">
        <v>140</v>
      </c>
      <c r="Y5">
        <v>118</v>
      </c>
      <c r="Z5">
        <v>140</v>
      </c>
      <c r="AB5">
        <f t="shared" ref="AB5:AB43" si="0">SUM(E5:Z5)</f>
        <v>29431</v>
      </c>
    </row>
    <row r="6" spans="2:28" x14ac:dyDescent="0.25">
      <c r="B6" t="s">
        <v>24</v>
      </c>
      <c r="E6">
        <v>300</v>
      </c>
      <c r="F6">
        <v>2152</v>
      </c>
      <c r="G6">
        <v>87</v>
      </c>
      <c r="H6">
        <v>344</v>
      </c>
      <c r="I6">
        <v>206</v>
      </c>
      <c r="J6">
        <v>162</v>
      </c>
      <c r="K6">
        <v>513</v>
      </c>
      <c r="L6">
        <v>146</v>
      </c>
      <c r="M6">
        <v>127</v>
      </c>
      <c r="N6">
        <v>367</v>
      </c>
      <c r="O6">
        <v>28255</v>
      </c>
      <c r="P6">
        <v>296</v>
      </c>
      <c r="Q6">
        <v>22058</v>
      </c>
      <c r="R6">
        <v>1954</v>
      </c>
      <c r="S6">
        <v>217</v>
      </c>
      <c r="T6">
        <v>13054</v>
      </c>
      <c r="U6">
        <v>194</v>
      </c>
      <c r="V6">
        <v>244</v>
      </c>
      <c r="W6">
        <v>117</v>
      </c>
      <c r="X6">
        <v>329</v>
      </c>
      <c r="Y6">
        <v>326</v>
      </c>
      <c r="Z6">
        <v>436</v>
      </c>
      <c r="AB6">
        <f t="shared" si="0"/>
        <v>71884</v>
      </c>
    </row>
    <row r="7" spans="2:28" x14ac:dyDescent="0.25">
      <c r="B7" t="s">
        <v>25</v>
      </c>
      <c r="E7">
        <v>1129</v>
      </c>
      <c r="F7">
        <v>13295</v>
      </c>
      <c r="G7">
        <v>527</v>
      </c>
      <c r="H7">
        <v>2227</v>
      </c>
      <c r="I7">
        <v>1200</v>
      </c>
      <c r="J7">
        <v>2117</v>
      </c>
      <c r="K7">
        <v>2104</v>
      </c>
      <c r="L7">
        <v>357</v>
      </c>
      <c r="M7">
        <v>541</v>
      </c>
      <c r="N7">
        <v>1998</v>
      </c>
      <c r="O7">
        <v>103363</v>
      </c>
      <c r="P7">
        <v>1798</v>
      </c>
      <c r="Q7">
        <v>53392</v>
      </c>
      <c r="R7">
        <v>8588</v>
      </c>
      <c r="S7">
        <v>1391</v>
      </c>
      <c r="T7">
        <v>70999</v>
      </c>
      <c r="U7">
        <v>742</v>
      </c>
      <c r="V7">
        <v>1031</v>
      </c>
      <c r="W7">
        <v>664</v>
      </c>
      <c r="X7">
        <v>3522</v>
      </c>
      <c r="Y7">
        <v>847</v>
      </c>
      <c r="Z7">
        <v>1437</v>
      </c>
      <c r="AB7">
        <f t="shared" si="0"/>
        <v>273269</v>
      </c>
    </row>
    <row r="8" spans="2:28" x14ac:dyDescent="0.25">
      <c r="B8" t="s">
        <v>26</v>
      </c>
      <c r="E8">
        <v>2207</v>
      </c>
      <c r="F8">
        <v>4215</v>
      </c>
      <c r="G8">
        <v>439</v>
      </c>
      <c r="H8">
        <v>945</v>
      </c>
      <c r="I8">
        <v>610</v>
      </c>
      <c r="J8">
        <v>1075</v>
      </c>
      <c r="K8">
        <v>733</v>
      </c>
      <c r="L8">
        <v>157</v>
      </c>
      <c r="M8">
        <v>603</v>
      </c>
      <c r="N8">
        <v>1063</v>
      </c>
      <c r="O8">
        <v>66686</v>
      </c>
      <c r="P8">
        <v>2609</v>
      </c>
      <c r="Q8">
        <v>16566</v>
      </c>
      <c r="R8">
        <v>4309</v>
      </c>
      <c r="S8">
        <v>1413</v>
      </c>
      <c r="T8">
        <v>154339</v>
      </c>
      <c r="U8">
        <v>571</v>
      </c>
      <c r="V8">
        <v>532</v>
      </c>
      <c r="W8">
        <v>700</v>
      </c>
      <c r="X8">
        <v>3426</v>
      </c>
      <c r="Y8">
        <v>631</v>
      </c>
      <c r="Z8">
        <v>797</v>
      </c>
      <c r="AB8">
        <f t="shared" si="0"/>
        <v>264626</v>
      </c>
    </row>
    <row r="9" spans="2:28" x14ac:dyDescent="0.25">
      <c r="B9" t="s">
        <v>27</v>
      </c>
      <c r="E9">
        <v>267</v>
      </c>
      <c r="F9">
        <v>5689</v>
      </c>
      <c r="G9">
        <v>152</v>
      </c>
      <c r="H9">
        <v>440</v>
      </c>
      <c r="I9">
        <v>810</v>
      </c>
      <c r="J9">
        <v>301</v>
      </c>
      <c r="K9">
        <v>592</v>
      </c>
      <c r="L9">
        <v>126</v>
      </c>
      <c r="M9">
        <v>200</v>
      </c>
      <c r="N9">
        <v>746</v>
      </c>
      <c r="O9">
        <v>17901</v>
      </c>
      <c r="P9">
        <v>464</v>
      </c>
      <c r="Q9">
        <v>13289</v>
      </c>
      <c r="R9">
        <v>818</v>
      </c>
      <c r="S9">
        <v>351</v>
      </c>
      <c r="T9">
        <v>5038</v>
      </c>
      <c r="U9">
        <v>504</v>
      </c>
      <c r="V9">
        <v>377</v>
      </c>
      <c r="W9">
        <v>164</v>
      </c>
      <c r="X9">
        <v>152</v>
      </c>
      <c r="Y9">
        <v>129</v>
      </c>
      <c r="Z9">
        <v>399</v>
      </c>
      <c r="AB9">
        <f t="shared" si="0"/>
        <v>48909</v>
      </c>
    </row>
    <row r="10" spans="2:28" x14ac:dyDescent="0.25">
      <c r="B10" t="s">
        <v>28</v>
      </c>
      <c r="E10">
        <v>1200</v>
      </c>
      <c r="F10">
        <v>1529</v>
      </c>
      <c r="G10">
        <v>435</v>
      </c>
      <c r="H10">
        <v>1244</v>
      </c>
      <c r="I10">
        <v>1104</v>
      </c>
      <c r="J10">
        <v>647</v>
      </c>
      <c r="K10">
        <v>471</v>
      </c>
      <c r="L10">
        <v>276</v>
      </c>
      <c r="M10">
        <v>764</v>
      </c>
      <c r="N10">
        <v>924</v>
      </c>
      <c r="O10">
        <v>42898</v>
      </c>
      <c r="P10">
        <v>1133</v>
      </c>
      <c r="Q10">
        <v>23118</v>
      </c>
      <c r="R10">
        <v>2625</v>
      </c>
      <c r="S10">
        <v>872</v>
      </c>
      <c r="T10">
        <v>34696</v>
      </c>
      <c r="U10">
        <v>464</v>
      </c>
      <c r="V10">
        <v>907</v>
      </c>
      <c r="W10">
        <v>387</v>
      </c>
      <c r="X10">
        <v>1076</v>
      </c>
      <c r="Y10">
        <v>464</v>
      </c>
      <c r="Z10">
        <v>998</v>
      </c>
      <c r="AB10">
        <f t="shared" si="0"/>
        <v>118232</v>
      </c>
    </row>
    <row r="11" spans="2:28" x14ac:dyDescent="0.25">
      <c r="B11" t="s">
        <v>29</v>
      </c>
      <c r="E11">
        <v>242</v>
      </c>
      <c r="F11">
        <v>370</v>
      </c>
      <c r="G11">
        <v>81</v>
      </c>
      <c r="H11">
        <v>433</v>
      </c>
      <c r="I11">
        <v>121</v>
      </c>
      <c r="J11">
        <v>92</v>
      </c>
      <c r="K11">
        <v>129</v>
      </c>
      <c r="L11">
        <v>63</v>
      </c>
      <c r="M11">
        <v>101</v>
      </c>
      <c r="N11">
        <v>284</v>
      </c>
      <c r="O11">
        <v>13218</v>
      </c>
      <c r="P11">
        <v>367</v>
      </c>
      <c r="Q11">
        <v>1297</v>
      </c>
      <c r="R11">
        <v>584</v>
      </c>
      <c r="S11">
        <v>190</v>
      </c>
      <c r="T11">
        <v>11763</v>
      </c>
      <c r="U11">
        <v>128</v>
      </c>
      <c r="V11">
        <v>110</v>
      </c>
      <c r="W11">
        <v>138</v>
      </c>
      <c r="X11">
        <v>145</v>
      </c>
      <c r="Y11">
        <v>123</v>
      </c>
      <c r="Z11">
        <v>190</v>
      </c>
      <c r="AB11">
        <f t="shared" si="0"/>
        <v>30169</v>
      </c>
    </row>
    <row r="12" spans="2:28" x14ac:dyDescent="0.25">
      <c r="B12" t="s">
        <v>32</v>
      </c>
      <c r="E12">
        <v>971</v>
      </c>
      <c r="F12">
        <v>224</v>
      </c>
      <c r="G12">
        <v>205</v>
      </c>
      <c r="H12">
        <v>224</v>
      </c>
      <c r="I12">
        <v>184</v>
      </c>
      <c r="J12">
        <v>102</v>
      </c>
      <c r="K12">
        <v>174</v>
      </c>
      <c r="L12">
        <v>111</v>
      </c>
      <c r="M12">
        <v>159</v>
      </c>
      <c r="N12">
        <v>242</v>
      </c>
      <c r="O12">
        <v>5564</v>
      </c>
      <c r="P12">
        <v>190</v>
      </c>
      <c r="Q12">
        <v>2626</v>
      </c>
      <c r="R12">
        <v>160</v>
      </c>
      <c r="S12">
        <v>423</v>
      </c>
      <c r="T12">
        <v>10632</v>
      </c>
      <c r="U12">
        <v>200</v>
      </c>
      <c r="V12">
        <v>179</v>
      </c>
      <c r="W12">
        <v>195</v>
      </c>
      <c r="X12">
        <v>126</v>
      </c>
      <c r="Y12">
        <v>104</v>
      </c>
      <c r="Z12">
        <v>259</v>
      </c>
      <c r="AB12">
        <f t="shared" si="0"/>
        <v>23254</v>
      </c>
    </row>
    <row r="13" spans="2:28" x14ac:dyDescent="0.25">
      <c r="B13" t="s">
        <v>33</v>
      </c>
      <c r="E13">
        <v>297</v>
      </c>
      <c r="F13">
        <v>194</v>
      </c>
      <c r="G13">
        <v>149</v>
      </c>
      <c r="H13">
        <v>163</v>
      </c>
      <c r="I13">
        <v>221</v>
      </c>
      <c r="J13">
        <v>91</v>
      </c>
      <c r="K13">
        <v>122</v>
      </c>
      <c r="L13">
        <v>39</v>
      </c>
      <c r="M13">
        <v>82</v>
      </c>
      <c r="N13">
        <v>318</v>
      </c>
      <c r="O13">
        <v>9930</v>
      </c>
      <c r="P13">
        <v>313</v>
      </c>
      <c r="Q13">
        <v>623</v>
      </c>
      <c r="R13">
        <v>46</v>
      </c>
      <c r="S13">
        <v>319</v>
      </c>
      <c r="T13">
        <v>16044</v>
      </c>
      <c r="U13">
        <v>112</v>
      </c>
      <c r="V13">
        <v>146</v>
      </c>
      <c r="W13">
        <v>214</v>
      </c>
      <c r="X13">
        <v>123</v>
      </c>
      <c r="Y13">
        <v>56</v>
      </c>
      <c r="Z13">
        <v>128</v>
      </c>
      <c r="AB13">
        <f t="shared" si="0"/>
        <v>29730</v>
      </c>
    </row>
    <row r="14" spans="2:28" x14ac:dyDescent="0.25">
      <c r="B14" t="s">
        <v>34</v>
      </c>
      <c r="E14">
        <v>429</v>
      </c>
      <c r="F14">
        <v>826</v>
      </c>
      <c r="G14">
        <v>87</v>
      </c>
      <c r="H14">
        <v>154</v>
      </c>
      <c r="I14">
        <v>203</v>
      </c>
      <c r="J14">
        <v>194</v>
      </c>
      <c r="K14">
        <v>187</v>
      </c>
      <c r="L14">
        <v>100</v>
      </c>
      <c r="M14">
        <v>146</v>
      </c>
      <c r="N14">
        <v>462</v>
      </c>
      <c r="O14">
        <v>27698</v>
      </c>
      <c r="P14">
        <v>480</v>
      </c>
      <c r="Q14">
        <v>264</v>
      </c>
      <c r="R14">
        <v>77</v>
      </c>
      <c r="S14">
        <v>345</v>
      </c>
      <c r="T14">
        <v>14388</v>
      </c>
      <c r="U14">
        <v>153</v>
      </c>
      <c r="V14">
        <v>199</v>
      </c>
      <c r="W14">
        <v>342</v>
      </c>
      <c r="X14">
        <v>196</v>
      </c>
      <c r="Y14">
        <v>133</v>
      </c>
      <c r="Z14">
        <v>191</v>
      </c>
      <c r="AB14">
        <f t="shared" si="0"/>
        <v>47254</v>
      </c>
    </row>
    <row r="15" spans="2:28" x14ac:dyDescent="0.25">
      <c r="B15" t="s">
        <v>35</v>
      </c>
      <c r="E15">
        <v>574</v>
      </c>
      <c r="F15">
        <v>218</v>
      </c>
      <c r="G15">
        <v>59</v>
      </c>
      <c r="H15">
        <v>151</v>
      </c>
      <c r="I15">
        <v>341</v>
      </c>
      <c r="J15">
        <v>278</v>
      </c>
      <c r="K15">
        <v>151</v>
      </c>
      <c r="L15">
        <v>43</v>
      </c>
      <c r="M15">
        <v>203</v>
      </c>
      <c r="N15">
        <v>876</v>
      </c>
      <c r="O15">
        <v>11749</v>
      </c>
      <c r="P15">
        <v>215</v>
      </c>
      <c r="Q15">
        <v>326</v>
      </c>
      <c r="R15">
        <v>57</v>
      </c>
      <c r="S15">
        <v>225</v>
      </c>
      <c r="T15">
        <v>15371</v>
      </c>
      <c r="U15">
        <v>179</v>
      </c>
      <c r="V15">
        <v>338</v>
      </c>
      <c r="W15">
        <v>174</v>
      </c>
      <c r="X15">
        <v>97</v>
      </c>
      <c r="Y15">
        <v>56</v>
      </c>
      <c r="Z15">
        <v>142</v>
      </c>
      <c r="AB15">
        <f t="shared" si="0"/>
        <v>31823</v>
      </c>
    </row>
    <row r="16" spans="2:28" x14ac:dyDescent="0.25">
      <c r="B16" t="s">
        <v>36</v>
      </c>
      <c r="E16">
        <v>419</v>
      </c>
      <c r="F16">
        <v>1729</v>
      </c>
      <c r="G16">
        <v>225</v>
      </c>
      <c r="H16">
        <v>231</v>
      </c>
      <c r="I16">
        <v>348</v>
      </c>
      <c r="J16">
        <v>567</v>
      </c>
      <c r="K16">
        <v>199</v>
      </c>
      <c r="L16">
        <v>123</v>
      </c>
      <c r="M16">
        <v>337</v>
      </c>
      <c r="N16">
        <v>910</v>
      </c>
      <c r="O16">
        <v>69088</v>
      </c>
      <c r="P16">
        <v>1573</v>
      </c>
      <c r="Q16">
        <v>1042</v>
      </c>
      <c r="R16">
        <v>272</v>
      </c>
      <c r="S16">
        <v>372</v>
      </c>
      <c r="T16">
        <v>11049</v>
      </c>
      <c r="U16">
        <v>630</v>
      </c>
      <c r="V16">
        <v>582</v>
      </c>
      <c r="W16">
        <v>367</v>
      </c>
      <c r="X16">
        <v>925</v>
      </c>
      <c r="Y16">
        <v>1036</v>
      </c>
      <c r="Z16">
        <v>306</v>
      </c>
      <c r="AB16">
        <f t="shared" si="0"/>
        <v>92330</v>
      </c>
    </row>
    <row r="17" spans="2:28" x14ac:dyDescent="0.25">
      <c r="B17" t="s">
        <v>37</v>
      </c>
      <c r="E17">
        <v>481</v>
      </c>
      <c r="F17">
        <v>1225</v>
      </c>
      <c r="G17">
        <v>212</v>
      </c>
      <c r="H17">
        <v>353</v>
      </c>
      <c r="I17">
        <v>523</v>
      </c>
      <c r="J17">
        <v>11104</v>
      </c>
      <c r="K17">
        <v>301</v>
      </c>
      <c r="L17">
        <v>70</v>
      </c>
      <c r="M17">
        <v>152</v>
      </c>
      <c r="N17">
        <v>1288</v>
      </c>
      <c r="O17">
        <v>66372</v>
      </c>
      <c r="P17">
        <v>699</v>
      </c>
      <c r="Q17">
        <v>862</v>
      </c>
      <c r="R17">
        <v>158</v>
      </c>
      <c r="S17">
        <v>301</v>
      </c>
      <c r="T17">
        <v>8795</v>
      </c>
      <c r="U17">
        <v>300</v>
      </c>
      <c r="V17">
        <v>687</v>
      </c>
      <c r="W17">
        <v>314</v>
      </c>
      <c r="X17">
        <v>390</v>
      </c>
      <c r="Y17">
        <v>101</v>
      </c>
      <c r="Z17">
        <v>339</v>
      </c>
      <c r="AB17">
        <f t="shared" si="0"/>
        <v>95027</v>
      </c>
    </row>
    <row r="18" spans="2:28" x14ac:dyDescent="0.25">
      <c r="B18" t="s">
        <v>38</v>
      </c>
      <c r="E18">
        <v>197</v>
      </c>
      <c r="F18">
        <v>7622</v>
      </c>
      <c r="G18">
        <v>71</v>
      </c>
      <c r="H18">
        <v>520</v>
      </c>
      <c r="I18">
        <v>590</v>
      </c>
      <c r="J18">
        <v>558</v>
      </c>
      <c r="K18">
        <v>198</v>
      </c>
      <c r="L18">
        <v>42</v>
      </c>
      <c r="M18">
        <v>236</v>
      </c>
      <c r="N18">
        <v>1020</v>
      </c>
      <c r="O18">
        <v>129117</v>
      </c>
      <c r="P18">
        <v>655</v>
      </c>
      <c r="Q18">
        <v>288</v>
      </c>
      <c r="R18">
        <v>69</v>
      </c>
      <c r="S18">
        <v>144</v>
      </c>
      <c r="T18">
        <v>5277</v>
      </c>
      <c r="U18">
        <v>146</v>
      </c>
      <c r="V18">
        <v>319</v>
      </c>
      <c r="W18">
        <v>104</v>
      </c>
      <c r="X18">
        <v>746</v>
      </c>
      <c r="Y18">
        <v>266</v>
      </c>
      <c r="Z18">
        <v>108</v>
      </c>
      <c r="AB18">
        <f t="shared" si="0"/>
        <v>148293</v>
      </c>
    </row>
    <row r="19" spans="2:28" x14ac:dyDescent="0.25">
      <c r="B19" t="s">
        <v>39</v>
      </c>
      <c r="E19">
        <v>151</v>
      </c>
      <c r="F19">
        <v>1980</v>
      </c>
      <c r="G19">
        <v>42</v>
      </c>
      <c r="H19">
        <v>87</v>
      </c>
      <c r="I19">
        <v>134</v>
      </c>
      <c r="J19">
        <v>141</v>
      </c>
      <c r="K19">
        <v>130</v>
      </c>
      <c r="L19">
        <v>50</v>
      </c>
      <c r="M19">
        <v>127</v>
      </c>
      <c r="N19">
        <v>718</v>
      </c>
      <c r="O19">
        <v>74447</v>
      </c>
      <c r="P19">
        <v>246</v>
      </c>
      <c r="Q19">
        <v>279</v>
      </c>
      <c r="R19">
        <v>67</v>
      </c>
      <c r="S19">
        <v>122</v>
      </c>
      <c r="T19">
        <v>6000</v>
      </c>
      <c r="U19">
        <v>490</v>
      </c>
      <c r="V19">
        <v>279</v>
      </c>
      <c r="W19">
        <v>124</v>
      </c>
      <c r="X19">
        <v>518</v>
      </c>
      <c r="Y19">
        <v>123</v>
      </c>
      <c r="Z19">
        <v>183</v>
      </c>
      <c r="AB19">
        <f t="shared" si="0"/>
        <v>86438</v>
      </c>
    </row>
    <row r="20" spans="2:28" x14ac:dyDescent="0.25">
      <c r="B20" t="s">
        <v>40</v>
      </c>
      <c r="E20">
        <v>108</v>
      </c>
      <c r="F20">
        <v>2444</v>
      </c>
      <c r="G20">
        <v>61</v>
      </c>
      <c r="H20">
        <v>141</v>
      </c>
      <c r="I20">
        <v>221</v>
      </c>
      <c r="J20">
        <v>105</v>
      </c>
      <c r="K20">
        <v>118</v>
      </c>
      <c r="L20">
        <v>77</v>
      </c>
      <c r="M20">
        <v>84</v>
      </c>
      <c r="N20">
        <v>1585</v>
      </c>
      <c r="O20">
        <v>85146</v>
      </c>
      <c r="P20">
        <v>191</v>
      </c>
      <c r="Q20">
        <v>96</v>
      </c>
      <c r="R20">
        <v>36</v>
      </c>
      <c r="S20">
        <v>47</v>
      </c>
      <c r="T20">
        <v>976</v>
      </c>
      <c r="U20">
        <v>86</v>
      </c>
      <c r="V20">
        <v>92</v>
      </c>
      <c r="W20">
        <v>34</v>
      </c>
      <c r="X20">
        <v>127</v>
      </c>
      <c r="Y20">
        <v>108</v>
      </c>
      <c r="Z20">
        <v>43</v>
      </c>
      <c r="AB20">
        <f t="shared" si="0"/>
        <v>91926</v>
      </c>
    </row>
    <row r="21" spans="2:28" x14ac:dyDescent="0.25">
      <c r="B21" t="s">
        <v>41</v>
      </c>
      <c r="E21">
        <v>49</v>
      </c>
      <c r="F21">
        <v>1180</v>
      </c>
      <c r="G21">
        <v>23</v>
      </c>
      <c r="H21">
        <v>94</v>
      </c>
      <c r="I21">
        <v>123</v>
      </c>
      <c r="J21">
        <v>73</v>
      </c>
      <c r="K21">
        <v>33</v>
      </c>
      <c r="L21">
        <v>5</v>
      </c>
      <c r="M21">
        <v>20</v>
      </c>
      <c r="N21">
        <v>651</v>
      </c>
      <c r="O21">
        <v>92150</v>
      </c>
      <c r="P21">
        <v>232</v>
      </c>
      <c r="Q21">
        <v>89</v>
      </c>
      <c r="R21">
        <v>30</v>
      </c>
      <c r="S21">
        <v>35</v>
      </c>
      <c r="T21">
        <v>1084</v>
      </c>
      <c r="U21">
        <v>40</v>
      </c>
      <c r="V21">
        <v>57</v>
      </c>
      <c r="W21">
        <v>9</v>
      </c>
      <c r="X21">
        <v>88</v>
      </c>
      <c r="Y21">
        <v>93</v>
      </c>
      <c r="Z21">
        <v>19</v>
      </c>
      <c r="AB21">
        <f t="shared" si="0"/>
        <v>96177</v>
      </c>
    </row>
    <row r="22" spans="2:28" x14ac:dyDescent="0.25">
      <c r="B22" t="s">
        <v>42</v>
      </c>
      <c r="E22">
        <v>406</v>
      </c>
      <c r="F22">
        <v>2653</v>
      </c>
      <c r="G22">
        <v>141</v>
      </c>
      <c r="H22">
        <v>938</v>
      </c>
      <c r="I22">
        <v>1389</v>
      </c>
      <c r="J22">
        <v>322</v>
      </c>
      <c r="K22">
        <v>222</v>
      </c>
      <c r="L22">
        <v>136</v>
      </c>
      <c r="M22">
        <v>228</v>
      </c>
      <c r="N22">
        <v>6285</v>
      </c>
      <c r="O22">
        <v>160146</v>
      </c>
      <c r="P22">
        <v>464</v>
      </c>
      <c r="Q22">
        <v>912</v>
      </c>
      <c r="R22">
        <v>240</v>
      </c>
      <c r="S22">
        <v>221</v>
      </c>
      <c r="T22">
        <v>5837</v>
      </c>
      <c r="U22">
        <v>299</v>
      </c>
      <c r="V22">
        <v>252</v>
      </c>
      <c r="W22">
        <v>149</v>
      </c>
      <c r="X22">
        <v>1018</v>
      </c>
      <c r="Y22">
        <v>355</v>
      </c>
      <c r="Z22">
        <v>203</v>
      </c>
      <c r="AB22">
        <f t="shared" si="0"/>
        <v>182816</v>
      </c>
    </row>
    <row r="23" spans="2:28" x14ac:dyDescent="0.25">
      <c r="B23" t="s">
        <v>43</v>
      </c>
      <c r="E23">
        <v>520</v>
      </c>
      <c r="F23">
        <v>2328</v>
      </c>
      <c r="G23">
        <v>237</v>
      </c>
      <c r="H23">
        <v>627</v>
      </c>
      <c r="I23">
        <v>453</v>
      </c>
      <c r="J23">
        <v>649</v>
      </c>
      <c r="K23">
        <v>514</v>
      </c>
      <c r="L23">
        <v>125</v>
      </c>
      <c r="M23">
        <v>238</v>
      </c>
      <c r="N23">
        <v>852</v>
      </c>
      <c r="O23">
        <v>31272</v>
      </c>
      <c r="P23">
        <v>731</v>
      </c>
      <c r="Q23">
        <v>12299</v>
      </c>
      <c r="R23">
        <v>1891</v>
      </c>
      <c r="S23">
        <v>568</v>
      </c>
      <c r="T23">
        <v>21885</v>
      </c>
      <c r="U23">
        <v>285</v>
      </c>
      <c r="V23">
        <v>329</v>
      </c>
      <c r="W23">
        <v>192</v>
      </c>
      <c r="X23">
        <v>715</v>
      </c>
      <c r="Y23">
        <v>209</v>
      </c>
      <c r="Z23">
        <v>745</v>
      </c>
      <c r="AB23">
        <f t="shared" si="0"/>
        <v>77664</v>
      </c>
    </row>
    <row r="24" spans="2:28" x14ac:dyDescent="0.25">
      <c r="B24" t="s">
        <v>30</v>
      </c>
      <c r="E24">
        <v>446</v>
      </c>
      <c r="F24">
        <v>3957</v>
      </c>
      <c r="G24">
        <v>275</v>
      </c>
      <c r="H24">
        <v>1529</v>
      </c>
      <c r="I24">
        <v>729</v>
      </c>
      <c r="J24">
        <v>703</v>
      </c>
      <c r="K24">
        <v>663</v>
      </c>
      <c r="L24">
        <v>153</v>
      </c>
      <c r="M24">
        <v>261</v>
      </c>
      <c r="N24">
        <v>807</v>
      </c>
      <c r="O24">
        <v>22379</v>
      </c>
      <c r="P24">
        <v>813</v>
      </c>
      <c r="Q24">
        <v>11057</v>
      </c>
      <c r="R24">
        <v>2222</v>
      </c>
      <c r="S24">
        <v>560</v>
      </c>
      <c r="T24">
        <v>13964</v>
      </c>
      <c r="U24">
        <v>380</v>
      </c>
      <c r="V24">
        <v>421</v>
      </c>
      <c r="W24">
        <v>154</v>
      </c>
      <c r="X24">
        <v>570</v>
      </c>
      <c r="Y24">
        <v>154</v>
      </c>
      <c r="Z24">
        <v>532</v>
      </c>
      <c r="AB24">
        <f t="shared" si="0"/>
        <v>62729</v>
      </c>
    </row>
    <row r="25" spans="2:28" x14ac:dyDescent="0.25">
      <c r="B25" t="s">
        <v>44</v>
      </c>
      <c r="E25">
        <v>558</v>
      </c>
      <c r="F25">
        <v>799</v>
      </c>
      <c r="G25">
        <v>233</v>
      </c>
      <c r="H25">
        <v>1044</v>
      </c>
      <c r="I25">
        <v>948</v>
      </c>
      <c r="J25">
        <v>405</v>
      </c>
      <c r="K25">
        <v>426</v>
      </c>
      <c r="L25">
        <v>151</v>
      </c>
      <c r="M25">
        <v>198</v>
      </c>
      <c r="N25">
        <v>1225</v>
      </c>
      <c r="O25">
        <v>34973</v>
      </c>
      <c r="P25">
        <v>639</v>
      </c>
      <c r="Q25">
        <v>6829</v>
      </c>
      <c r="R25">
        <v>12317</v>
      </c>
      <c r="S25">
        <v>641</v>
      </c>
      <c r="T25">
        <v>6377</v>
      </c>
      <c r="U25">
        <v>448</v>
      </c>
      <c r="V25">
        <v>566</v>
      </c>
      <c r="W25">
        <v>181</v>
      </c>
      <c r="X25">
        <v>394</v>
      </c>
      <c r="Y25">
        <v>313</v>
      </c>
      <c r="Z25">
        <v>423</v>
      </c>
      <c r="AB25">
        <f t="shared" si="0"/>
        <v>70088</v>
      </c>
    </row>
    <row r="26" spans="2:28" x14ac:dyDescent="0.25">
      <c r="B26" t="s">
        <v>45</v>
      </c>
      <c r="E26">
        <v>1947</v>
      </c>
      <c r="F26">
        <v>1764</v>
      </c>
      <c r="G26">
        <v>439</v>
      </c>
      <c r="H26">
        <v>7813</v>
      </c>
      <c r="I26">
        <v>1774</v>
      </c>
      <c r="J26">
        <v>631</v>
      </c>
      <c r="K26">
        <v>550</v>
      </c>
      <c r="L26">
        <v>419</v>
      </c>
      <c r="M26">
        <v>410</v>
      </c>
      <c r="N26">
        <v>1272</v>
      </c>
      <c r="O26">
        <v>53525</v>
      </c>
      <c r="P26">
        <v>1138</v>
      </c>
      <c r="Q26">
        <v>5627</v>
      </c>
      <c r="R26">
        <v>2440</v>
      </c>
      <c r="S26">
        <v>1071</v>
      </c>
      <c r="T26">
        <v>35559</v>
      </c>
      <c r="U26">
        <v>534</v>
      </c>
      <c r="V26">
        <v>614</v>
      </c>
      <c r="W26">
        <v>730</v>
      </c>
      <c r="X26">
        <v>487</v>
      </c>
      <c r="Y26">
        <v>392</v>
      </c>
      <c r="Z26">
        <v>776</v>
      </c>
      <c r="AB26">
        <f t="shared" si="0"/>
        <v>119912</v>
      </c>
    </row>
    <row r="27" spans="2:28" x14ac:dyDescent="0.25">
      <c r="B27" t="s">
        <v>46</v>
      </c>
      <c r="E27">
        <v>2970</v>
      </c>
      <c r="F27">
        <v>213</v>
      </c>
      <c r="G27">
        <v>180</v>
      </c>
      <c r="H27">
        <v>224</v>
      </c>
      <c r="I27">
        <v>256</v>
      </c>
      <c r="J27">
        <v>104</v>
      </c>
      <c r="K27">
        <v>123</v>
      </c>
      <c r="L27">
        <v>83</v>
      </c>
      <c r="M27">
        <v>313</v>
      </c>
      <c r="N27">
        <v>355</v>
      </c>
      <c r="O27">
        <v>15860</v>
      </c>
      <c r="P27">
        <v>193</v>
      </c>
      <c r="Q27">
        <v>625</v>
      </c>
      <c r="R27">
        <v>703</v>
      </c>
      <c r="S27">
        <v>702</v>
      </c>
      <c r="T27">
        <v>46778</v>
      </c>
      <c r="U27">
        <v>213</v>
      </c>
      <c r="V27">
        <v>1038</v>
      </c>
      <c r="W27">
        <v>440</v>
      </c>
      <c r="X27">
        <v>139</v>
      </c>
      <c r="Y27">
        <v>139</v>
      </c>
      <c r="Z27">
        <v>353</v>
      </c>
      <c r="AB27">
        <f t="shared" si="0"/>
        <v>72004</v>
      </c>
    </row>
    <row r="28" spans="2:28" x14ac:dyDescent="0.25">
      <c r="B28" t="s">
        <v>47</v>
      </c>
      <c r="E28">
        <v>594</v>
      </c>
      <c r="F28">
        <v>96</v>
      </c>
      <c r="G28">
        <v>106</v>
      </c>
      <c r="H28">
        <v>122</v>
      </c>
      <c r="I28">
        <v>254</v>
      </c>
      <c r="J28">
        <v>81</v>
      </c>
      <c r="K28">
        <v>87</v>
      </c>
      <c r="L28">
        <v>83</v>
      </c>
      <c r="M28">
        <v>217</v>
      </c>
      <c r="N28">
        <v>141</v>
      </c>
      <c r="O28">
        <v>1939</v>
      </c>
      <c r="P28">
        <v>98</v>
      </c>
      <c r="Q28">
        <v>139</v>
      </c>
      <c r="R28">
        <v>123</v>
      </c>
      <c r="S28">
        <v>426</v>
      </c>
      <c r="T28">
        <v>16960</v>
      </c>
      <c r="U28">
        <v>67</v>
      </c>
      <c r="V28">
        <v>78</v>
      </c>
      <c r="W28">
        <v>90</v>
      </c>
      <c r="X28">
        <v>46</v>
      </c>
      <c r="Y28">
        <v>29</v>
      </c>
      <c r="Z28">
        <v>73</v>
      </c>
      <c r="AB28">
        <f t="shared" si="0"/>
        <v>21849</v>
      </c>
    </row>
    <row r="29" spans="2:28" x14ac:dyDescent="0.25">
      <c r="B29" t="s">
        <v>48</v>
      </c>
      <c r="E29">
        <v>1701</v>
      </c>
      <c r="F29">
        <v>393</v>
      </c>
      <c r="G29">
        <v>273</v>
      </c>
      <c r="H29">
        <v>242</v>
      </c>
      <c r="I29">
        <v>652</v>
      </c>
      <c r="J29">
        <v>228</v>
      </c>
      <c r="K29">
        <v>223</v>
      </c>
      <c r="L29">
        <v>102</v>
      </c>
      <c r="M29">
        <v>485</v>
      </c>
      <c r="N29">
        <v>536</v>
      </c>
      <c r="O29">
        <v>5060</v>
      </c>
      <c r="P29">
        <v>322</v>
      </c>
      <c r="Q29">
        <v>1854</v>
      </c>
      <c r="R29">
        <v>199</v>
      </c>
      <c r="S29">
        <v>1377</v>
      </c>
      <c r="T29">
        <v>100760</v>
      </c>
      <c r="U29">
        <v>162</v>
      </c>
      <c r="V29">
        <v>248</v>
      </c>
      <c r="W29">
        <v>420</v>
      </c>
      <c r="X29">
        <v>244</v>
      </c>
      <c r="Y29">
        <v>125</v>
      </c>
      <c r="Z29">
        <v>395</v>
      </c>
      <c r="AB29">
        <f t="shared" si="0"/>
        <v>116001</v>
      </c>
    </row>
    <row r="30" spans="2:28" x14ac:dyDescent="0.25">
      <c r="B30" t="s">
        <v>49</v>
      </c>
      <c r="E30">
        <v>859</v>
      </c>
      <c r="F30">
        <v>184</v>
      </c>
      <c r="G30">
        <v>133</v>
      </c>
      <c r="H30">
        <v>82</v>
      </c>
      <c r="I30">
        <v>153</v>
      </c>
      <c r="J30">
        <v>79</v>
      </c>
      <c r="K30">
        <v>109</v>
      </c>
      <c r="L30">
        <v>48</v>
      </c>
      <c r="M30">
        <v>164</v>
      </c>
      <c r="N30">
        <v>182</v>
      </c>
      <c r="O30">
        <v>3749</v>
      </c>
      <c r="P30">
        <v>186</v>
      </c>
      <c r="Q30">
        <v>328</v>
      </c>
      <c r="R30">
        <v>38</v>
      </c>
      <c r="S30">
        <v>342</v>
      </c>
      <c r="T30">
        <v>26792</v>
      </c>
      <c r="U30">
        <v>131</v>
      </c>
      <c r="V30">
        <v>210</v>
      </c>
      <c r="W30">
        <v>272</v>
      </c>
      <c r="X30">
        <v>81</v>
      </c>
      <c r="Y30">
        <v>87</v>
      </c>
      <c r="Z30">
        <v>247</v>
      </c>
      <c r="AB30">
        <f t="shared" si="0"/>
        <v>34456</v>
      </c>
    </row>
    <row r="31" spans="2:28" x14ac:dyDescent="0.25">
      <c r="B31" t="s">
        <v>50</v>
      </c>
      <c r="E31">
        <v>1498</v>
      </c>
      <c r="F31">
        <v>147</v>
      </c>
      <c r="G31">
        <v>108</v>
      </c>
      <c r="H31">
        <v>182</v>
      </c>
      <c r="I31">
        <v>566</v>
      </c>
      <c r="J31">
        <v>84</v>
      </c>
      <c r="K31">
        <v>72</v>
      </c>
      <c r="L31">
        <v>39</v>
      </c>
      <c r="M31">
        <v>219</v>
      </c>
      <c r="N31">
        <v>347</v>
      </c>
      <c r="O31">
        <v>4395</v>
      </c>
      <c r="P31">
        <v>150</v>
      </c>
      <c r="Q31">
        <v>605</v>
      </c>
      <c r="R31">
        <v>65</v>
      </c>
      <c r="S31">
        <v>496</v>
      </c>
      <c r="T31">
        <v>42418</v>
      </c>
      <c r="U31">
        <v>139</v>
      </c>
      <c r="V31">
        <v>191</v>
      </c>
      <c r="W31">
        <v>250</v>
      </c>
      <c r="X31">
        <v>101</v>
      </c>
      <c r="Y31">
        <v>90</v>
      </c>
      <c r="Z31">
        <v>157</v>
      </c>
      <c r="AB31">
        <f t="shared" si="0"/>
        <v>52319</v>
      </c>
    </row>
    <row r="32" spans="2:28" x14ac:dyDescent="0.25">
      <c r="B32" t="s">
        <v>51</v>
      </c>
      <c r="E32">
        <v>754</v>
      </c>
      <c r="F32">
        <v>185</v>
      </c>
      <c r="G32">
        <v>119</v>
      </c>
      <c r="H32">
        <v>154</v>
      </c>
      <c r="I32">
        <v>651</v>
      </c>
      <c r="J32">
        <v>142</v>
      </c>
      <c r="K32">
        <v>93</v>
      </c>
      <c r="L32">
        <v>62</v>
      </c>
      <c r="M32">
        <v>135</v>
      </c>
      <c r="N32">
        <v>213</v>
      </c>
      <c r="O32">
        <v>4587</v>
      </c>
      <c r="P32">
        <v>280</v>
      </c>
      <c r="Q32">
        <v>335</v>
      </c>
      <c r="R32">
        <v>56</v>
      </c>
      <c r="S32">
        <v>520</v>
      </c>
      <c r="T32">
        <v>31017</v>
      </c>
      <c r="U32">
        <v>516</v>
      </c>
      <c r="V32">
        <v>318</v>
      </c>
      <c r="W32">
        <v>891</v>
      </c>
      <c r="X32">
        <v>101</v>
      </c>
      <c r="Y32">
        <v>77</v>
      </c>
      <c r="Z32">
        <v>178</v>
      </c>
      <c r="AB32">
        <f t="shared" si="0"/>
        <v>41384</v>
      </c>
    </row>
    <row r="33" spans="2:28" x14ac:dyDescent="0.25">
      <c r="B33" t="s">
        <v>52</v>
      </c>
      <c r="E33">
        <v>1428</v>
      </c>
      <c r="F33">
        <v>581</v>
      </c>
      <c r="G33">
        <v>271</v>
      </c>
      <c r="H33">
        <v>698</v>
      </c>
      <c r="I33">
        <v>405</v>
      </c>
      <c r="J33">
        <v>218</v>
      </c>
      <c r="K33">
        <v>226</v>
      </c>
      <c r="L33">
        <v>158</v>
      </c>
      <c r="M33">
        <v>1054</v>
      </c>
      <c r="N33">
        <v>526</v>
      </c>
      <c r="O33">
        <v>15561</v>
      </c>
      <c r="P33">
        <v>570</v>
      </c>
      <c r="Q33">
        <v>1578</v>
      </c>
      <c r="R33">
        <v>253</v>
      </c>
      <c r="S33">
        <v>1605</v>
      </c>
      <c r="T33">
        <v>60317</v>
      </c>
      <c r="U33">
        <v>544</v>
      </c>
      <c r="V33">
        <v>426</v>
      </c>
      <c r="W33">
        <v>1765</v>
      </c>
      <c r="X33">
        <v>376</v>
      </c>
      <c r="Y33">
        <v>274</v>
      </c>
      <c r="Z33">
        <v>371</v>
      </c>
      <c r="AB33">
        <f t="shared" si="0"/>
        <v>89205</v>
      </c>
    </row>
    <row r="34" spans="2:28" x14ac:dyDescent="0.25">
      <c r="B34" t="s">
        <v>53</v>
      </c>
      <c r="E34">
        <v>7171</v>
      </c>
      <c r="F34">
        <v>515</v>
      </c>
      <c r="G34">
        <v>379</v>
      </c>
      <c r="H34">
        <v>246</v>
      </c>
      <c r="I34">
        <v>697</v>
      </c>
      <c r="J34">
        <v>257</v>
      </c>
      <c r="K34">
        <v>239</v>
      </c>
      <c r="L34">
        <v>85</v>
      </c>
      <c r="M34">
        <v>464</v>
      </c>
      <c r="N34">
        <v>437</v>
      </c>
      <c r="O34">
        <v>3604</v>
      </c>
      <c r="P34">
        <v>165</v>
      </c>
      <c r="Q34">
        <v>691</v>
      </c>
      <c r="R34">
        <v>98</v>
      </c>
      <c r="S34">
        <v>786</v>
      </c>
      <c r="T34">
        <v>55795</v>
      </c>
      <c r="U34">
        <v>514</v>
      </c>
      <c r="V34">
        <v>322</v>
      </c>
      <c r="W34">
        <v>570</v>
      </c>
      <c r="X34">
        <v>154</v>
      </c>
      <c r="Y34">
        <v>153</v>
      </c>
      <c r="Z34">
        <v>484</v>
      </c>
      <c r="AB34">
        <f t="shared" si="0"/>
        <v>73826</v>
      </c>
    </row>
    <row r="35" spans="2:28" x14ac:dyDescent="0.25">
      <c r="B35" t="s">
        <v>54</v>
      </c>
      <c r="E35">
        <v>491</v>
      </c>
      <c r="F35">
        <v>97</v>
      </c>
      <c r="G35">
        <v>80</v>
      </c>
      <c r="H35">
        <v>132</v>
      </c>
      <c r="I35">
        <v>180</v>
      </c>
      <c r="J35">
        <v>114</v>
      </c>
      <c r="K35">
        <v>65</v>
      </c>
      <c r="L35">
        <v>48</v>
      </c>
      <c r="M35">
        <v>126</v>
      </c>
      <c r="N35">
        <v>161</v>
      </c>
      <c r="O35">
        <v>2718</v>
      </c>
      <c r="P35">
        <v>155</v>
      </c>
      <c r="Q35">
        <v>298</v>
      </c>
      <c r="R35">
        <v>67</v>
      </c>
      <c r="S35">
        <v>408</v>
      </c>
      <c r="T35">
        <v>27269</v>
      </c>
      <c r="U35">
        <v>127</v>
      </c>
      <c r="V35">
        <v>126</v>
      </c>
      <c r="W35">
        <v>211</v>
      </c>
      <c r="X35">
        <v>105</v>
      </c>
      <c r="Y35">
        <v>115</v>
      </c>
      <c r="Z35">
        <v>161</v>
      </c>
      <c r="AB35">
        <f t="shared" si="0"/>
        <v>33254</v>
      </c>
    </row>
    <row r="36" spans="2:28" x14ac:dyDescent="0.25">
      <c r="B36" t="s">
        <v>55</v>
      </c>
      <c r="E36">
        <v>288</v>
      </c>
      <c r="F36">
        <v>5205</v>
      </c>
      <c r="G36">
        <v>131</v>
      </c>
      <c r="H36">
        <v>308</v>
      </c>
      <c r="I36">
        <v>589</v>
      </c>
      <c r="J36">
        <v>186</v>
      </c>
      <c r="K36">
        <v>523</v>
      </c>
      <c r="L36">
        <v>440</v>
      </c>
      <c r="M36">
        <v>263</v>
      </c>
      <c r="N36">
        <v>999</v>
      </c>
      <c r="O36">
        <v>74937</v>
      </c>
      <c r="P36">
        <v>1624</v>
      </c>
      <c r="Q36">
        <v>1263</v>
      </c>
      <c r="R36">
        <v>644</v>
      </c>
      <c r="S36">
        <v>226</v>
      </c>
      <c r="T36">
        <v>2082</v>
      </c>
      <c r="U36">
        <v>1135</v>
      </c>
      <c r="V36">
        <v>310</v>
      </c>
      <c r="W36">
        <v>255</v>
      </c>
      <c r="X36">
        <v>1923</v>
      </c>
      <c r="Y36">
        <v>246</v>
      </c>
      <c r="Z36">
        <v>156</v>
      </c>
      <c r="AB36">
        <f t="shared" si="0"/>
        <v>93733</v>
      </c>
    </row>
    <row r="37" spans="2:28" x14ac:dyDescent="0.25">
      <c r="B37" t="s">
        <v>57</v>
      </c>
      <c r="E37">
        <v>1867</v>
      </c>
      <c r="F37">
        <v>1327</v>
      </c>
      <c r="G37">
        <v>584</v>
      </c>
      <c r="H37">
        <v>917</v>
      </c>
      <c r="I37">
        <v>1678</v>
      </c>
      <c r="J37">
        <v>26411</v>
      </c>
      <c r="K37">
        <v>1177</v>
      </c>
      <c r="L37">
        <v>263</v>
      </c>
      <c r="M37">
        <v>801</v>
      </c>
      <c r="N37">
        <v>1136</v>
      </c>
      <c r="O37">
        <v>35866</v>
      </c>
      <c r="P37">
        <v>2169</v>
      </c>
      <c r="Q37">
        <v>1880</v>
      </c>
      <c r="R37">
        <v>349</v>
      </c>
      <c r="S37">
        <v>598</v>
      </c>
      <c r="T37">
        <v>11179</v>
      </c>
      <c r="U37">
        <v>1348</v>
      </c>
      <c r="V37">
        <v>2119</v>
      </c>
      <c r="W37">
        <v>788</v>
      </c>
      <c r="X37">
        <v>2157</v>
      </c>
      <c r="Y37">
        <v>1062</v>
      </c>
      <c r="Z37">
        <v>1090</v>
      </c>
      <c r="AB37">
        <f t="shared" si="0"/>
        <v>96766</v>
      </c>
    </row>
    <row r="38" spans="2:28" x14ac:dyDescent="0.25">
      <c r="B38" t="s">
        <v>56</v>
      </c>
      <c r="E38">
        <v>131</v>
      </c>
      <c r="F38">
        <v>578</v>
      </c>
      <c r="G38">
        <v>226</v>
      </c>
      <c r="H38">
        <v>267</v>
      </c>
      <c r="I38">
        <v>306</v>
      </c>
      <c r="J38">
        <v>238</v>
      </c>
      <c r="K38">
        <v>159</v>
      </c>
      <c r="L38">
        <v>131</v>
      </c>
      <c r="M38">
        <v>108</v>
      </c>
      <c r="N38">
        <v>491</v>
      </c>
      <c r="O38">
        <v>19113</v>
      </c>
      <c r="P38">
        <v>814</v>
      </c>
      <c r="Q38">
        <v>432</v>
      </c>
      <c r="R38">
        <v>268</v>
      </c>
      <c r="S38">
        <v>219</v>
      </c>
      <c r="T38">
        <v>1541</v>
      </c>
      <c r="U38">
        <v>779</v>
      </c>
      <c r="V38">
        <v>443</v>
      </c>
      <c r="W38">
        <v>239</v>
      </c>
      <c r="X38">
        <v>20178</v>
      </c>
      <c r="Y38">
        <v>160</v>
      </c>
      <c r="Z38">
        <v>704</v>
      </c>
      <c r="AB38">
        <f t="shared" si="0"/>
        <v>47525</v>
      </c>
    </row>
    <row r="39" spans="2:28" x14ac:dyDescent="0.25">
      <c r="B39" t="s">
        <v>60</v>
      </c>
      <c r="E39">
        <v>510</v>
      </c>
      <c r="F39">
        <v>6943</v>
      </c>
      <c r="G39">
        <v>377</v>
      </c>
      <c r="H39">
        <v>795</v>
      </c>
      <c r="I39">
        <v>875</v>
      </c>
      <c r="J39">
        <v>1577</v>
      </c>
      <c r="K39">
        <v>583</v>
      </c>
      <c r="L39">
        <v>278</v>
      </c>
      <c r="M39">
        <v>339</v>
      </c>
      <c r="N39">
        <v>1209</v>
      </c>
      <c r="O39">
        <v>39931</v>
      </c>
      <c r="P39">
        <v>2519</v>
      </c>
      <c r="Q39">
        <v>7046</v>
      </c>
      <c r="R39">
        <v>601</v>
      </c>
      <c r="S39">
        <v>664</v>
      </c>
      <c r="T39">
        <v>5289</v>
      </c>
      <c r="U39">
        <v>3367</v>
      </c>
      <c r="V39">
        <v>1930</v>
      </c>
      <c r="W39">
        <v>563</v>
      </c>
      <c r="X39">
        <v>2155</v>
      </c>
      <c r="Y39">
        <v>952</v>
      </c>
      <c r="Z39">
        <v>1684</v>
      </c>
      <c r="AB39">
        <f>SUM(E39:AA39)</f>
        <v>80187</v>
      </c>
    </row>
    <row r="40" spans="2:28" x14ac:dyDescent="0.25">
      <c r="B40" t="s">
        <v>58</v>
      </c>
      <c r="E40">
        <v>959</v>
      </c>
      <c r="F40">
        <v>1726</v>
      </c>
      <c r="G40">
        <v>243</v>
      </c>
      <c r="H40">
        <v>388</v>
      </c>
      <c r="I40">
        <v>564</v>
      </c>
      <c r="J40">
        <v>506</v>
      </c>
      <c r="K40">
        <v>310</v>
      </c>
      <c r="L40">
        <v>182</v>
      </c>
      <c r="M40">
        <v>266</v>
      </c>
      <c r="N40">
        <v>800</v>
      </c>
      <c r="O40">
        <v>30785</v>
      </c>
      <c r="P40">
        <v>7955</v>
      </c>
      <c r="Q40">
        <v>7536</v>
      </c>
      <c r="R40">
        <v>376</v>
      </c>
      <c r="S40">
        <v>228</v>
      </c>
      <c r="T40">
        <v>5491</v>
      </c>
      <c r="U40">
        <v>1170</v>
      </c>
      <c r="V40">
        <v>385</v>
      </c>
      <c r="W40">
        <v>353</v>
      </c>
      <c r="X40">
        <v>4181</v>
      </c>
      <c r="Y40">
        <v>144</v>
      </c>
      <c r="Z40">
        <v>230</v>
      </c>
      <c r="AB40">
        <f t="shared" si="0"/>
        <v>64778</v>
      </c>
    </row>
    <row r="41" spans="2:28" x14ac:dyDescent="0.25">
      <c r="B41" t="s">
        <v>59</v>
      </c>
      <c r="E41">
        <v>220</v>
      </c>
      <c r="F41">
        <v>1307</v>
      </c>
      <c r="G41">
        <v>321</v>
      </c>
      <c r="H41">
        <v>441</v>
      </c>
      <c r="I41">
        <v>334</v>
      </c>
      <c r="J41">
        <v>365</v>
      </c>
      <c r="K41">
        <v>263</v>
      </c>
      <c r="L41">
        <v>161</v>
      </c>
      <c r="M41">
        <v>215</v>
      </c>
      <c r="N41">
        <v>508</v>
      </c>
      <c r="O41">
        <v>13607</v>
      </c>
      <c r="P41">
        <v>1405</v>
      </c>
      <c r="Q41">
        <v>3813</v>
      </c>
      <c r="R41">
        <v>865</v>
      </c>
      <c r="S41">
        <v>374</v>
      </c>
      <c r="T41">
        <v>2224</v>
      </c>
      <c r="U41">
        <v>946</v>
      </c>
      <c r="V41">
        <v>910</v>
      </c>
      <c r="W41">
        <v>240</v>
      </c>
      <c r="X41">
        <v>6554</v>
      </c>
      <c r="Y41">
        <v>194</v>
      </c>
      <c r="Z41">
        <v>450</v>
      </c>
      <c r="AB41">
        <f t="shared" si="0"/>
        <v>35717</v>
      </c>
    </row>
    <row r="43" spans="2:28" x14ac:dyDescent="0.25">
      <c r="E43">
        <f>SUM(E3:E42)</f>
        <v>35630</v>
      </c>
      <c r="F43">
        <f>SUM(F3:F42)</f>
        <v>81034</v>
      </c>
      <c r="G43">
        <f t="shared" ref="G43:Z43" si="1">SUM(G3:G42)</f>
        <v>7909</v>
      </c>
      <c r="H43">
        <f t="shared" si="1"/>
        <v>25527</v>
      </c>
      <c r="I43">
        <f t="shared" si="1"/>
        <v>20755</v>
      </c>
      <c r="J43">
        <f t="shared" si="1"/>
        <v>51287</v>
      </c>
      <c r="K43">
        <f t="shared" si="1"/>
        <v>13501</v>
      </c>
      <c r="L43">
        <f t="shared" si="1"/>
        <v>5202</v>
      </c>
      <c r="M43">
        <f t="shared" si="1"/>
        <v>10720</v>
      </c>
      <c r="N43">
        <f t="shared" si="1"/>
        <v>32942</v>
      </c>
      <c r="O43">
        <f t="shared" si="1"/>
        <v>1468006</v>
      </c>
      <c r="P43">
        <f t="shared" si="1"/>
        <v>34588</v>
      </c>
      <c r="Q43">
        <f t="shared" si="1"/>
        <v>222058</v>
      </c>
      <c r="R43">
        <f t="shared" si="1"/>
        <v>46636</v>
      </c>
      <c r="S43">
        <f t="shared" si="1"/>
        <v>19813</v>
      </c>
      <c r="T43">
        <f t="shared" si="1"/>
        <v>966771</v>
      </c>
      <c r="U43">
        <f t="shared" si="1"/>
        <v>18557</v>
      </c>
      <c r="V43">
        <f t="shared" si="1"/>
        <v>17672</v>
      </c>
      <c r="W43">
        <f t="shared" si="1"/>
        <v>13344</v>
      </c>
      <c r="X43">
        <f t="shared" si="1"/>
        <v>54401</v>
      </c>
      <c r="Y43">
        <f t="shared" si="1"/>
        <v>10524</v>
      </c>
      <c r="Z43">
        <f t="shared" si="1"/>
        <v>15842</v>
      </c>
      <c r="AB43">
        <f t="shared" si="0"/>
        <v>3172719</v>
      </c>
    </row>
    <row r="45" spans="2:28" x14ac:dyDescent="0.25">
      <c r="B45" t="s">
        <v>62</v>
      </c>
      <c r="AB45" s="1">
        <f>+AB43/76</f>
        <v>41746.302631578947</v>
      </c>
    </row>
    <row r="47" spans="2:28" x14ac:dyDescent="0.25">
      <c r="B47" t="s">
        <v>63</v>
      </c>
      <c r="E47" s="1">
        <f t="shared" ref="E47:V47" si="2">+E43/$AB$45</f>
        <v>0.85348875838043015</v>
      </c>
      <c r="F47" s="1">
        <f t="shared" si="2"/>
        <v>1.9411060355486887</v>
      </c>
      <c r="G47" s="1">
        <f t="shared" si="2"/>
        <v>0.18945390373367449</v>
      </c>
      <c r="H47" s="1">
        <f t="shared" si="2"/>
        <v>0.6114793021380085</v>
      </c>
      <c r="I47" s="1">
        <f t="shared" si="2"/>
        <v>0.49716977772062387</v>
      </c>
      <c r="J47" s="1">
        <f t="shared" si="2"/>
        <v>1.2285399368806378</v>
      </c>
      <c r="K47" s="1">
        <f t="shared" si="2"/>
        <v>0.32340588624457445</v>
      </c>
      <c r="L47" s="1">
        <f t="shared" si="2"/>
        <v>0.12460983780788655</v>
      </c>
      <c r="M47" s="1">
        <f t="shared" si="2"/>
        <v>0.25678920824693269</v>
      </c>
      <c r="N47" s="1">
        <f t="shared" si="2"/>
        <v>0.78909982258119926</v>
      </c>
      <c r="O47" s="1">
        <f t="shared" si="2"/>
        <v>35.164934556133083</v>
      </c>
      <c r="P47" s="1">
        <f t="shared" si="2"/>
        <v>0.82852846407135328</v>
      </c>
      <c r="Q47" s="1">
        <f t="shared" si="2"/>
        <v>5.3192255601583378</v>
      </c>
      <c r="R47" s="1">
        <f t="shared" si="2"/>
        <v>1.1171288727429061</v>
      </c>
      <c r="S47" s="1">
        <f t="shared" si="2"/>
        <v>0.47460490513026837</v>
      </c>
      <c r="T47" s="1">
        <f t="shared" si="2"/>
        <v>23.158242504299938</v>
      </c>
      <c r="U47" s="1">
        <f t="shared" si="2"/>
        <v>0.44451840834312778</v>
      </c>
      <c r="V47" s="1">
        <f t="shared" si="2"/>
        <v>0.42331892613244348</v>
      </c>
      <c r="W47" s="1">
        <f>+V43/$AB$45</f>
        <v>0.42331892613244348</v>
      </c>
      <c r="X47" s="1">
        <f>+X43/$AB$45</f>
        <v>1.3031333692016218</v>
      </c>
      <c r="Y47" s="1">
        <f>+Y43/$AB$45</f>
        <v>0.25209418167823877</v>
      </c>
      <c r="Z47" s="1">
        <f>+Z43/$AB$45</f>
        <v>0.37948270867984213</v>
      </c>
      <c r="AB47" s="1">
        <f>SUM(E47:Z47)</f>
        <v>76.103673851986258</v>
      </c>
    </row>
    <row r="49" spans="2:28" x14ac:dyDescent="0.25">
      <c r="B49" t="s">
        <v>65</v>
      </c>
      <c r="E49">
        <v>0</v>
      </c>
      <c r="F49">
        <v>1</v>
      </c>
      <c r="G49">
        <v>0</v>
      </c>
      <c r="I49">
        <v>0</v>
      </c>
      <c r="J49">
        <v>1</v>
      </c>
      <c r="K49">
        <v>0</v>
      </c>
      <c r="L49">
        <v>0</v>
      </c>
      <c r="M49">
        <v>0</v>
      </c>
      <c r="O49">
        <v>35</v>
      </c>
      <c r="Q49">
        <v>5</v>
      </c>
      <c r="R49">
        <v>1</v>
      </c>
      <c r="S49">
        <v>0</v>
      </c>
      <c r="T49">
        <v>23</v>
      </c>
      <c r="U49">
        <v>0</v>
      </c>
      <c r="V49">
        <v>0</v>
      </c>
      <c r="W49">
        <v>0</v>
      </c>
      <c r="X49">
        <v>1</v>
      </c>
      <c r="Y49">
        <v>0</v>
      </c>
      <c r="Z49">
        <v>0</v>
      </c>
      <c r="AB49">
        <f>SUM(E49:Z49)</f>
        <v>67</v>
      </c>
    </row>
    <row r="50" spans="2:28" x14ac:dyDescent="0.25">
      <c r="C50" t="s">
        <v>66</v>
      </c>
      <c r="E50">
        <v>0.85</v>
      </c>
      <c r="F50">
        <v>0.94</v>
      </c>
      <c r="H50">
        <v>0.61</v>
      </c>
      <c r="I50">
        <v>0.5</v>
      </c>
      <c r="J50">
        <v>0.23</v>
      </c>
      <c r="K50">
        <v>0.32</v>
      </c>
      <c r="L50">
        <v>0.12</v>
      </c>
      <c r="M50">
        <v>0.26</v>
      </c>
      <c r="N50">
        <v>0.79</v>
      </c>
      <c r="O50">
        <v>0.16</v>
      </c>
      <c r="P50">
        <v>0.83</v>
      </c>
      <c r="Q50">
        <v>0.32</v>
      </c>
      <c r="S50">
        <v>0.47</v>
      </c>
      <c r="T50">
        <v>0.16</v>
      </c>
      <c r="U50">
        <v>0.44</v>
      </c>
      <c r="V50">
        <v>0.42</v>
      </c>
      <c r="W50">
        <v>0.42</v>
      </c>
      <c r="X50">
        <v>0.3</v>
      </c>
      <c r="Y50">
        <v>0.25</v>
      </c>
      <c r="Z50">
        <v>0.38</v>
      </c>
    </row>
    <row r="51" spans="2:28" x14ac:dyDescent="0.25">
      <c r="C51" t="s">
        <v>73</v>
      </c>
      <c r="E51">
        <v>1</v>
      </c>
      <c r="F51">
        <v>1</v>
      </c>
      <c r="H51">
        <v>1</v>
      </c>
      <c r="I51">
        <v>1</v>
      </c>
      <c r="N51">
        <v>1</v>
      </c>
      <c r="P51">
        <v>1</v>
      </c>
      <c r="S51">
        <v>1</v>
      </c>
      <c r="U51">
        <v>1</v>
      </c>
      <c r="V51">
        <v>1</v>
      </c>
      <c r="AB51">
        <f>SUM(E51:Z51)</f>
        <v>9</v>
      </c>
    </row>
    <row r="53" spans="2:28" x14ac:dyDescent="0.25">
      <c r="B53" t="s">
        <v>64</v>
      </c>
      <c r="O53">
        <v>18</v>
      </c>
      <c r="Q53">
        <v>5</v>
      </c>
      <c r="T53">
        <v>14</v>
      </c>
      <c r="X53">
        <v>1</v>
      </c>
      <c r="AB53">
        <f>SUM(E53:Z53)</f>
        <v>38</v>
      </c>
    </row>
    <row r="55" spans="2:28" x14ac:dyDescent="0.25">
      <c r="B55" t="s">
        <v>67</v>
      </c>
      <c r="E55">
        <f>+E49+E51+E53</f>
        <v>1</v>
      </c>
      <c r="F55">
        <f>+F49+F51+F53</f>
        <v>2</v>
      </c>
      <c r="H55">
        <f>+H49+H51+H53</f>
        <v>1</v>
      </c>
      <c r="I55">
        <v>1</v>
      </c>
      <c r="J55">
        <f>+J49</f>
        <v>1</v>
      </c>
      <c r="N55">
        <f>+N51</f>
        <v>1</v>
      </c>
      <c r="O55">
        <f>+O49+O51+O53</f>
        <v>53</v>
      </c>
      <c r="P55">
        <f>+P51</f>
        <v>1</v>
      </c>
      <c r="Q55">
        <f>+Q49+Q51+Q53</f>
        <v>10</v>
      </c>
      <c r="R55">
        <f>+R49</f>
        <v>1</v>
      </c>
      <c r="S55">
        <f>+S51</f>
        <v>1</v>
      </c>
      <c r="T55">
        <f>+T49+T53</f>
        <v>37</v>
      </c>
      <c r="U55">
        <f>+U51</f>
        <v>1</v>
      </c>
      <c r="V55">
        <v>1</v>
      </c>
      <c r="X55">
        <f>+X49+X53</f>
        <v>2</v>
      </c>
      <c r="AB55">
        <f>SUM(E55:Z55)</f>
        <v>114</v>
      </c>
    </row>
    <row r="57" spans="2:28" x14ac:dyDescent="0.25">
      <c r="B57" t="s">
        <v>68</v>
      </c>
      <c r="E57" t="s">
        <v>69</v>
      </c>
      <c r="F57" t="s">
        <v>70</v>
      </c>
      <c r="H57" t="s">
        <v>70</v>
      </c>
      <c r="I57" t="s">
        <v>69</v>
      </c>
      <c r="J57" t="s">
        <v>70</v>
      </c>
      <c r="N57" t="s">
        <v>69</v>
      </c>
      <c r="O57" t="s">
        <v>69</v>
      </c>
      <c r="P57" t="s">
        <v>69</v>
      </c>
      <c r="Q57" t="s">
        <v>70</v>
      </c>
      <c r="R57" t="s">
        <v>70</v>
      </c>
      <c r="S57" t="s">
        <v>69</v>
      </c>
      <c r="T57" t="s">
        <v>70</v>
      </c>
      <c r="U57" t="s">
        <v>69</v>
      </c>
      <c r="V57" t="s">
        <v>70</v>
      </c>
      <c r="X57" t="s">
        <v>70</v>
      </c>
    </row>
    <row r="59" spans="2:28" x14ac:dyDescent="0.25">
      <c r="B59" t="s">
        <v>71</v>
      </c>
      <c r="O59">
        <f>+E55+N55+O55+P55+S55+U55+I55</f>
        <v>59</v>
      </c>
    </row>
    <row r="61" spans="2:28" x14ac:dyDescent="0.25">
      <c r="B61" t="s">
        <v>72</v>
      </c>
      <c r="T61">
        <f>+F55+H55+J55+Q55+R55+T55+X55+V55</f>
        <v>55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Kakandé Alumina Company Limited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Fassiné Fofana</dc:creator>
  <cp:lastModifiedBy>Mahmoud Thiam</cp:lastModifiedBy>
  <dcterms:created xsi:type="dcterms:W3CDTF">2013-10-12T20:36:20Z</dcterms:created>
  <dcterms:modified xsi:type="dcterms:W3CDTF">2013-10-18T19:01:05Z</dcterms:modified>
</cp:coreProperties>
</file>